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<sst xmlns="http://schemas.openxmlformats.org/spreadsheetml/2006/main" count="47" uniqueCount="32">
  <si>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 xml:space="preserve">Приложение №3                      
</t>
  </si>
  <si>
    <t>к Программе</t>
  </si>
  <si>
    <t xml:space="preserve">Информация о планируемых показателях по поэтапному переходу на отпуск коммунальных ресурсов (тепловой энергии, горячей и холодной воды, электрической энергии) потребителям в соответствии с показаниями коллективных (общедомовых) приборов учета потребления </t>
  </si>
  <si>
    <t>Год</t>
  </si>
  <si>
    <t>Вид КУ</t>
  </si>
  <si>
    <t>МКД, оснащенные ПУ</t>
  </si>
  <si>
    <t>Средства, затраченные на установку приборов учета</t>
  </si>
  <si>
    <t>всего</t>
  </si>
  <si>
    <t>в том числе:</t>
  </si>
  <si>
    <t>адресная программа по капитальному ремонту МКД**</t>
  </si>
  <si>
    <t>областной бюджет</t>
  </si>
  <si>
    <t>местный бюджет</t>
  </si>
  <si>
    <t>собственники помещений в МКД</t>
  </si>
  <si>
    <t>прочие</t>
  </si>
  <si>
    <t>(185-ФЗ)</t>
  </si>
  <si>
    <t>%</t>
  </si>
  <si>
    <t>ед.</t>
  </si>
  <si>
    <t>тыс. руб.</t>
  </si>
  <si>
    <t>тыс.руб.</t>
  </si>
  <si>
    <t>ТС</t>
  </si>
  <si>
    <t>ГВС</t>
  </si>
  <si>
    <t>ХВС</t>
  </si>
  <si>
    <t>ЭС</t>
  </si>
  <si>
    <t>ГС</t>
  </si>
  <si>
    <t>Итого по 2011</t>
  </si>
  <si>
    <t>Итого по 2012</t>
  </si>
  <si>
    <t>Итого по МО</t>
  </si>
  <si>
    <t>Примечание: на территории города Кировска 289 МКД. В Программу включены 256 МКД.   В 2009- 2010 гг. в 20 МКД установлены приборы учета, в том числе в 13 МКД по муниципальной программе по проведению капитальному ремонту.</t>
  </si>
  <si>
    <t>Не включены:</t>
  </si>
  <si>
    <t>11 МКД н.п. Октябрьский, оборудованные печным отоплением без централизованного ГВС, ХВС и канализации;</t>
  </si>
  <si>
    <t>2 дома, в отношении которого проводится процедура признания непригодности для проживания</t>
  </si>
  <si>
    <r>
      <t xml:space="preserve">от </t>
    </r>
    <r>
      <rPr>
        <u val="single"/>
        <sz val="12"/>
        <rFont val="Times New Roman"/>
        <family val="1"/>
      </rPr>
      <t>30.05.2011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г.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>626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</si>
</sst>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18" applyFont="1" applyFill="1" applyAlignment="1">
      <alignment horizontal="center" vertical="center"/>
      <protection/>
    </xf>
    <xf numFmtId="0" fontId="1" fillId="0" borderId="0" xfId="18" applyFont="1" applyFill="1" applyAlignment="1">
      <alignment horizontal="left" vertical="center" wrapText="1"/>
      <protection/>
    </xf>
    <xf numFmtId="0" fontId="0" fillId="0" borderId="0" xfId="0" applyAlignment="1">
      <alignment/>
    </xf>
    <xf numFmtId="0" fontId="4" fillId="0" borderId="0" xfId="18" applyFont="1" applyFill="1" applyAlignment="1">
      <alignment horizontal="center" vertical="center" wrapText="1"/>
      <protection/>
    </xf>
    <xf numFmtId="0" fontId="1" fillId="0" borderId="0" xfId="18" applyFont="1" applyFill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1" fillId="0" borderId="2" xfId="18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center" wrapText="1"/>
      <protection/>
    </xf>
    <xf numFmtId="4" fontId="1" fillId="0" borderId="1" xfId="18" applyNumberFormat="1" applyFont="1" applyFill="1" applyBorder="1" applyAlignment="1">
      <alignment horizontal="center" vertical="center"/>
      <protection/>
    </xf>
    <xf numFmtId="3" fontId="1" fillId="0" borderId="1" xfId="18" applyNumberFormat="1" applyFont="1" applyFill="1" applyBorder="1" applyAlignment="1">
      <alignment horizontal="center" vertical="center"/>
      <protection/>
    </xf>
    <xf numFmtId="2" fontId="6" fillId="0" borderId="1" xfId="18" applyNumberFormat="1" applyFont="1" applyBorder="1" applyAlignment="1">
      <alignment horizontal="center" vertical="top" wrapText="1"/>
      <protection/>
    </xf>
    <xf numFmtId="0" fontId="1" fillId="0" borderId="3" xfId="18" applyFont="1" applyFill="1" applyBorder="1" applyAlignment="1">
      <alignment horizontal="center" vertical="center" wrapText="1"/>
      <protection/>
    </xf>
    <xf numFmtId="0" fontId="1" fillId="0" borderId="4" xfId="18" applyFont="1" applyFill="1" applyBorder="1" applyAlignment="1">
      <alignment horizontal="center" vertical="center" wrapText="1"/>
      <protection/>
    </xf>
    <xf numFmtId="0" fontId="7" fillId="0" borderId="5" xfId="18" applyFont="1" applyFill="1" applyBorder="1" applyAlignment="1">
      <alignment horizontal="left" vertical="center" wrapText="1"/>
      <protection/>
    </xf>
    <xf numFmtId="0" fontId="7" fillId="0" borderId="6" xfId="18" applyFont="1" applyFill="1" applyBorder="1" applyAlignment="1">
      <alignment horizontal="left" vertical="center" wrapText="1"/>
      <protection/>
    </xf>
    <xf numFmtId="0" fontId="7" fillId="0" borderId="7" xfId="18" applyFont="1" applyFill="1" applyBorder="1" applyAlignment="1">
      <alignment horizontal="left" vertical="center" wrapText="1"/>
      <protection/>
    </xf>
    <xf numFmtId="3" fontId="7" fillId="0" borderId="1" xfId="18" applyNumberFormat="1" applyFont="1" applyFill="1" applyBorder="1" applyAlignment="1">
      <alignment horizontal="center" vertical="center"/>
      <protection/>
    </xf>
    <xf numFmtId="4" fontId="7" fillId="0" borderId="1" xfId="18" applyNumberFormat="1" applyFont="1" applyFill="1" applyBorder="1" applyAlignment="1">
      <alignment horizontal="center" vertical="center" wrapText="1"/>
      <protection/>
    </xf>
    <xf numFmtId="0" fontId="7" fillId="0" borderId="8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wrapText="1"/>
      <protection/>
    </xf>
    <xf numFmtId="4" fontId="1" fillId="0" borderId="1" xfId="17" applyNumberFormat="1" applyFont="1" applyFill="1" applyBorder="1" applyAlignment="1">
      <alignment horizontal="center" vertical="center"/>
      <protection/>
    </xf>
    <xf numFmtId="3" fontId="1" fillId="0" borderId="1" xfId="17" applyNumberFormat="1" applyFont="1" applyFill="1" applyBorder="1" applyAlignment="1">
      <alignment horizontal="center" vertical="center"/>
      <protection/>
    </xf>
    <xf numFmtId="2" fontId="1" fillId="0" borderId="1" xfId="17" applyNumberFormat="1" applyFont="1" applyBorder="1" applyAlignment="1">
      <alignment horizontal="center" vertical="top" wrapText="1"/>
      <protection/>
    </xf>
    <xf numFmtId="2" fontId="6" fillId="0" borderId="1" xfId="17" applyNumberFormat="1" applyFont="1" applyBorder="1" applyAlignment="1">
      <alignment horizontal="center" vertical="top" wrapText="1"/>
      <protection/>
    </xf>
    <xf numFmtId="0" fontId="7" fillId="0" borderId="9" xfId="17" applyFont="1" applyFill="1" applyBorder="1" applyAlignment="1">
      <alignment horizontal="center" vertical="center" wrapText="1"/>
      <protection/>
    </xf>
    <xf numFmtId="0" fontId="7" fillId="0" borderId="10" xfId="17" applyFont="1" applyFill="1" applyBorder="1" applyAlignment="1">
      <alignment horizontal="center" vertical="center" wrapText="1"/>
      <protection/>
    </xf>
    <xf numFmtId="3" fontId="1" fillId="0" borderId="1" xfId="17" applyNumberFormat="1" applyFont="1" applyFill="1" applyBorder="1" applyAlignment="1">
      <alignment horizontal="center" vertical="center" wrapText="1"/>
      <protection/>
    </xf>
    <xf numFmtId="4" fontId="1" fillId="0" borderId="1" xfId="17" applyNumberFormat="1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left" vertical="center" wrapText="1"/>
      <protection/>
    </xf>
    <xf numFmtId="0" fontId="7" fillId="0" borderId="6" xfId="17" applyFont="1" applyFill="1" applyBorder="1" applyAlignment="1">
      <alignment horizontal="left" vertical="center" wrapText="1"/>
      <protection/>
    </xf>
    <xf numFmtId="0" fontId="7" fillId="0" borderId="7" xfId="17" applyFont="1" applyFill="1" applyBorder="1" applyAlignment="1">
      <alignment horizontal="left" vertical="center" wrapText="1"/>
      <protection/>
    </xf>
    <xf numFmtId="3" fontId="7" fillId="0" borderId="1" xfId="17" applyNumberFormat="1" applyFont="1" applyFill="1" applyBorder="1" applyAlignment="1">
      <alignment horizontal="center" vertical="center"/>
      <protection/>
    </xf>
    <xf numFmtId="4" fontId="7" fillId="0" borderId="1" xfId="17" applyNumberFormat="1" applyFont="1" applyFill="1" applyBorder="1" applyAlignment="1">
      <alignment horizontal="center" vertical="center" wrapText="1"/>
      <protection/>
    </xf>
    <xf numFmtId="0" fontId="7" fillId="0" borderId="1" xfId="17" applyFont="1" applyFill="1" applyBorder="1" applyAlignment="1">
      <alignment horizontal="center" vertical="center" textRotation="90" wrapText="1"/>
      <protection/>
    </xf>
    <xf numFmtId="2" fontId="1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7" fillId="0" borderId="5" xfId="18" applyFont="1" applyFill="1" applyBorder="1" applyAlignment="1">
      <alignment horizontal="center" vertical="center" wrapText="1"/>
      <protection/>
    </xf>
    <xf numFmtId="0" fontId="7" fillId="0" borderId="6" xfId="18" applyFont="1" applyFill="1" applyBorder="1" applyAlignment="1">
      <alignment horizontal="center" vertical="center" wrapText="1"/>
      <protection/>
    </xf>
    <xf numFmtId="0" fontId="7" fillId="0" borderId="7" xfId="18" applyFont="1" applyFill="1" applyBorder="1" applyAlignment="1">
      <alignment vertical="center" wrapText="1"/>
      <protection/>
    </xf>
    <xf numFmtId="4" fontId="7" fillId="0" borderId="1" xfId="18" applyNumberFormat="1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 applyAlignment="1">
      <alignment/>
    </xf>
  </cellXfs>
  <cellStyles count="8">
    <cellStyle name="Normal" xfId="0"/>
    <cellStyle name="Currency" xfId="15"/>
    <cellStyle name="Currency [0]" xfId="16"/>
    <cellStyle name="Обычный 4" xfId="17"/>
    <cellStyle name="Обычный 4_Приложение №3 к Муниципальной Программе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4" sqref="A4:J4"/>
    </sheetView>
  </sheetViews>
  <sheetFormatPr defaultColWidth="9.00390625" defaultRowHeight="12.75"/>
  <cols>
    <col min="1" max="1" width="12.875" style="3" customWidth="1"/>
    <col min="2" max="2" width="14.125" style="3" customWidth="1"/>
    <col min="3" max="3" width="13.25390625" style="3" customWidth="1"/>
    <col min="4" max="4" width="9.125" style="3" customWidth="1"/>
    <col min="5" max="5" width="11.75390625" style="3" customWidth="1"/>
    <col min="6" max="6" width="14.875" style="3" customWidth="1"/>
    <col min="7" max="7" width="12.125" style="3" customWidth="1"/>
    <col min="8" max="8" width="11.375" style="3" customWidth="1"/>
    <col min="9" max="16384" width="9.125" style="3" customWidth="1"/>
  </cols>
  <sheetData>
    <row r="1" spans="1:10" ht="15.75" customHeight="1">
      <c r="A1" s="1"/>
      <c r="B1" s="1"/>
      <c r="C1" s="1"/>
      <c r="D1" s="1"/>
      <c r="E1" s="1"/>
      <c r="F1" s="1"/>
      <c r="G1" s="1"/>
      <c r="H1" s="2" t="s">
        <v>0</v>
      </c>
      <c r="I1" s="2"/>
      <c r="J1" s="2"/>
    </row>
    <row r="2" spans="1:10" ht="20.25" customHeight="1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</row>
    <row r="3" spans="1:10" ht="20.25" customHeight="1">
      <c r="A3" s="1"/>
      <c r="B3" s="1"/>
      <c r="C3" s="1"/>
      <c r="D3" s="1"/>
      <c r="E3" s="1"/>
      <c r="F3" s="1"/>
      <c r="G3" s="1"/>
      <c r="H3" s="2" t="s">
        <v>31</v>
      </c>
      <c r="I3" s="2"/>
      <c r="J3" s="2"/>
    </row>
    <row r="4" spans="1:10" ht="63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4.25">
      <c r="A6" s="6" t="s">
        <v>3</v>
      </c>
      <c r="B6" s="6" t="s">
        <v>4</v>
      </c>
      <c r="C6" s="6" t="s">
        <v>5</v>
      </c>
      <c r="D6" s="6"/>
      <c r="E6" s="6" t="s">
        <v>6</v>
      </c>
      <c r="F6" s="6"/>
      <c r="G6" s="6"/>
      <c r="H6" s="6"/>
      <c r="I6" s="6"/>
      <c r="J6" s="6"/>
    </row>
    <row r="7" spans="1:10" ht="14.25">
      <c r="A7" s="6"/>
      <c r="B7" s="6"/>
      <c r="C7" s="6"/>
      <c r="D7" s="6"/>
      <c r="E7" s="6" t="s">
        <v>7</v>
      </c>
      <c r="F7" s="6" t="s">
        <v>8</v>
      </c>
      <c r="G7" s="6"/>
      <c r="H7" s="6"/>
      <c r="I7" s="6"/>
      <c r="J7" s="7"/>
    </row>
    <row r="8" spans="1:10" ht="71.25">
      <c r="A8" s="6"/>
      <c r="B8" s="6"/>
      <c r="C8" s="6"/>
      <c r="D8" s="6"/>
      <c r="E8" s="6"/>
      <c r="F8" s="8" t="s">
        <v>9</v>
      </c>
      <c r="G8" s="6" t="s">
        <v>10</v>
      </c>
      <c r="H8" s="6" t="s">
        <v>11</v>
      </c>
      <c r="I8" s="6" t="s">
        <v>12</v>
      </c>
      <c r="J8" s="6" t="s">
        <v>13</v>
      </c>
    </row>
    <row r="9" spans="1:10" ht="14.25">
      <c r="A9" s="6"/>
      <c r="B9" s="6"/>
      <c r="C9" s="6"/>
      <c r="D9" s="6"/>
      <c r="E9" s="6"/>
      <c r="F9" s="8" t="s">
        <v>14</v>
      </c>
      <c r="G9" s="6"/>
      <c r="H9" s="6"/>
      <c r="I9" s="6"/>
      <c r="J9" s="6"/>
    </row>
    <row r="10" spans="1:10" ht="28.5">
      <c r="A10" s="6"/>
      <c r="B10" s="6"/>
      <c r="C10" s="8" t="s">
        <v>15</v>
      </c>
      <c r="D10" s="7" t="s">
        <v>16</v>
      </c>
      <c r="E10" s="8" t="s">
        <v>17</v>
      </c>
      <c r="F10" s="8" t="s">
        <v>17</v>
      </c>
      <c r="G10" s="8" t="s">
        <v>17</v>
      </c>
      <c r="H10" s="8" t="s">
        <v>18</v>
      </c>
      <c r="I10" s="8" t="s">
        <v>17</v>
      </c>
      <c r="J10" s="8" t="s">
        <v>17</v>
      </c>
    </row>
    <row r="11" spans="1:10" ht="15.75">
      <c r="A11" s="9">
        <v>2011</v>
      </c>
      <c r="B11" s="10" t="s">
        <v>19</v>
      </c>
      <c r="C11" s="11">
        <f>D11*100/257</f>
        <v>99.22178988326849</v>
      </c>
      <c r="D11" s="12">
        <v>255</v>
      </c>
      <c r="E11" s="13">
        <v>54904.96</v>
      </c>
      <c r="F11" s="13">
        <v>0</v>
      </c>
      <c r="G11" s="13">
        <f>ROUND(E11*70/100-25.1,2)</f>
        <v>38408.37</v>
      </c>
      <c r="H11" s="13">
        <f>ROUND(E11*29.7/100-10.65,2)</f>
        <v>16296.12</v>
      </c>
      <c r="I11" s="13">
        <f>ROUND(E11*0.3/100-9.41,2)</f>
        <v>155.3</v>
      </c>
      <c r="J11" s="13">
        <v>0</v>
      </c>
    </row>
    <row r="12" spans="1:10" ht="15.75">
      <c r="A12" s="14"/>
      <c r="B12" s="10" t="s">
        <v>20</v>
      </c>
      <c r="C12" s="11">
        <f>D12*100/257</f>
        <v>99.22178988326849</v>
      </c>
      <c r="D12" s="12">
        <v>255</v>
      </c>
      <c r="E12" s="13">
        <v>10686.16</v>
      </c>
      <c r="F12" s="13">
        <v>0</v>
      </c>
      <c r="G12" s="13">
        <f>ROUND(E12*70/100-25.1,2)</f>
        <v>7455.21</v>
      </c>
      <c r="H12" s="13">
        <f>ROUND(E12*29.7/100-10.65,2)</f>
        <v>3163.14</v>
      </c>
      <c r="I12" s="13">
        <f>ROUND(E12*0.3/100-9.41,2)</f>
        <v>22.65</v>
      </c>
      <c r="J12" s="13">
        <v>0</v>
      </c>
    </row>
    <row r="13" spans="1:10" ht="15.75">
      <c r="A13" s="14"/>
      <c r="B13" s="10" t="s">
        <v>21</v>
      </c>
      <c r="C13" s="11">
        <f>D13*100/257</f>
        <v>99.22178988326849</v>
      </c>
      <c r="D13" s="12">
        <v>255</v>
      </c>
      <c r="E13" s="13">
        <v>9106.48</v>
      </c>
      <c r="F13" s="13">
        <v>0</v>
      </c>
      <c r="G13" s="13">
        <f>ROUND(E13*70/100-25.12,2)</f>
        <v>6349.42</v>
      </c>
      <c r="H13" s="13">
        <f>ROUND(E13*29.7/100-10.65,2)</f>
        <v>2693.97</v>
      </c>
      <c r="I13" s="13">
        <f>ROUND(E13*0.3/100-9.41,2)</f>
        <v>17.91</v>
      </c>
      <c r="J13" s="13">
        <v>0</v>
      </c>
    </row>
    <row r="14" spans="1:10" ht="15.75">
      <c r="A14" s="14"/>
      <c r="B14" s="10" t="s">
        <v>22</v>
      </c>
      <c r="C14" s="11">
        <f>D14*100/277</f>
        <v>0</v>
      </c>
      <c r="D14" s="12">
        <v>0</v>
      </c>
      <c r="E14" s="13">
        <f>G14+H14+I14+J14</f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</row>
    <row r="15" spans="1:10" ht="15.75">
      <c r="A15" s="15"/>
      <c r="B15" s="10" t="s">
        <v>23</v>
      </c>
      <c r="C15" s="11">
        <f>D15*100/277</f>
        <v>0</v>
      </c>
      <c r="D15" s="12">
        <v>0</v>
      </c>
      <c r="E15" s="13">
        <f>G15+H15+I15+J15</f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1:10" ht="15.75" customHeight="1">
      <c r="A16" s="16" t="s">
        <v>24</v>
      </c>
      <c r="B16" s="17"/>
      <c r="C16" s="18"/>
      <c r="D16" s="19"/>
      <c r="E16" s="20">
        <f>SUM(E11:E15)</f>
        <v>74697.59999999999</v>
      </c>
      <c r="F16" s="20">
        <v>0</v>
      </c>
      <c r="G16" s="20">
        <f>SUM(G11:G15)</f>
        <v>52213</v>
      </c>
      <c r="H16" s="20">
        <f>SUM(H11:H15)</f>
        <v>22153.230000000003</v>
      </c>
      <c r="I16" s="20">
        <f>SUM(I11:I15)</f>
        <v>195.86</v>
      </c>
      <c r="J16" s="20">
        <f>SUM(J11:J15)</f>
        <v>0</v>
      </c>
    </row>
    <row r="17" spans="1:10" ht="15.75">
      <c r="A17" s="21">
        <v>2012</v>
      </c>
      <c r="B17" s="22" t="s">
        <v>19</v>
      </c>
      <c r="C17" s="23">
        <f>D17*100/256</f>
        <v>0.390625</v>
      </c>
      <c r="D17" s="24">
        <v>1</v>
      </c>
      <c r="E17" s="25">
        <v>600</v>
      </c>
      <c r="F17" s="26">
        <v>0</v>
      </c>
      <c r="G17" s="26">
        <f>E17*70/100</f>
        <v>420</v>
      </c>
      <c r="H17" s="26">
        <f>E17*29.7/100</f>
        <v>178.2</v>
      </c>
      <c r="I17" s="26">
        <f>E17*0.3/100</f>
        <v>1.8</v>
      </c>
      <c r="J17" s="26">
        <v>0</v>
      </c>
    </row>
    <row r="18" spans="1:10" ht="15.75">
      <c r="A18" s="27"/>
      <c r="B18" s="22" t="s">
        <v>20</v>
      </c>
      <c r="C18" s="23">
        <f>D18*100/256</f>
        <v>0.390625</v>
      </c>
      <c r="D18" s="24">
        <v>1</v>
      </c>
      <c r="E18" s="25">
        <v>75</v>
      </c>
      <c r="F18" s="26">
        <v>0</v>
      </c>
      <c r="G18" s="26">
        <f>E18*70/100</f>
        <v>52.5</v>
      </c>
      <c r="H18" s="26">
        <f>E18*29.7/100</f>
        <v>22.275</v>
      </c>
      <c r="I18" s="26">
        <f>E18*0.3/100</f>
        <v>0.225</v>
      </c>
      <c r="J18" s="26">
        <v>0</v>
      </c>
    </row>
    <row r="19" spans="1:10" ht="15.75">
      <c r="A19" s="27"/>
      <c r="B19" s="22" t="s">
        <v>21</v>
      </c>
      <c r="C19" s="23">
        <f>D19*100/256</f>
        <v>0.390625</v>
      </c>
      <c r="D19" s="24">
        <v>1</v>
      </c>
      <c r="E19" s="25">
        <v>40</v>
      </c>
      <c r="F19" s="26">
        <v>0</v>
      </c>
      <c r="G19" s="26">
        <f>E19*70/100</f>
        <v>28</v>
      </c>
      <c r="H19" s="26">
        <f>E19*29.7/100</f>
        <v>11.88</v>
      </c>
      <c r="I19" s="26">
        <f>E19*0.3/100</f>
        <v>0.12</v>
      </c>
      <c r="J19" s="26">
        <v>0</v>
      </c>
    </row>
    <row r="20" spans="1:10" ht="15.75">
      <c r="A20" s="27"/>
      <c r="B20" s="22" t="s">
        <v>22</v>
      </c>
      <c r="C20" s="23">
        <f>D20*100/277</f>
        <v>0</v>
      </c>
      <c r="D20" s="24">
        <v>0</v>
      </c>
      <c r="E20" s="25">
        <f>G20+H20+I20+J20</f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</row>
    <row r="21" spans="1:10" ht="15.75">
      <c r="A21" s="28"/>
      <c r="B21" s="22" t="s">
        <v>23</v>
      </c>
      <c r="C21" s="23">
        <f>D21*100/277</f>
        <v>0</v>
      </c>
      <c r="D21" s="24">
        <v>0</v>
      </c>
      <c r="E21" s="25">
        <f>G21+H21+I21+J21</f>
        <v>0</v>
      </c>
      <c r="F21" s="29">
        <v>0</v>
      </c>
      <c r="G21" s="30">
        <v>0</v>
      </c>
      <c r="H21" s="30">
        <v>0</v>
      </c>
      <c r="I21" s="30">
        <v>0</v>
      </c>
      <c r="J21" s="30">
        <v>0</v>
      </c>
    </row>
    <row r="22" spans="1:10" ht="15.75" customHeight="1">
      <c r="A22" s="31" t="s">
        <v>25</v>
      </c>
      <c r="B22" s="32"/>
      <c r="C22" s="33"/>
      <c r="D22" s="34"/>
      <c r="E22" s="35">
        <f aca="true" t="shared" si="0" ref="E22:J22">SUM(E17:E21)</f>
        <v>715</v>
      </c>
      <c r="F22" s="35">
        <f t="shared" si="0"/>
        <v>0</v>
      </c>
      <c r="G22" s="35">
        <f t="shared" si="0"/>
        <v>500.5</v>
      </c>
      <c r="H22" s="35">
        <f>SUM(H17:H21)</f>
        <v>212.355</v>
      </c>
      <c r="I22" s="35">
        <f t="shared" si="0"/>
        <v>2.145</v>
      </c>
      <c r="J22" s="35">
        <f t="shared" si="0"/>
        <v>0</v>
      </c>
    </row>
    <row r="23" spans="1:10" ht="15.75" customHeight="1">
      <c r="A23" s="36" t="s">
        <v>26</v>
      </c>
      <c r="B23" s="22" t="s">
        <v>19</v>
      </c>
      <c r="C23" s="37">
        <v>100</v>
      </c>
      <c r="D23" s="37">
        <f aca="true" t="shared" si="1" ref="D23:J25">D11+D17</f>
        <v>256</v>
      </c>
      <c r="E23" s="37">
        <f t="shared" si="1"/>
        <v>55504.96</v>
      </c>
      <c r="F23" s="37">
        <f t="shared" si="1"/>
        <v>0</v>
      </c>
      <c r="G23" s="37">
        <f t="shared" si="1"/>
        <v>38828.37</v>
      </c>
      <c r="H23" s="37">
        <f t="shared" si="1"/>
        <v>16474.32</v>
      </c>
      <c r="I23" s="37">
        <f t="shared" si="1"/>
        <v>157.10000000000002</v>
      </c>
      <c r="J23" s="37">
        <f t="shared" si="1"/>
        <v>0</v>
      </c>
    </row>
    <row r="24" spans="1:10" ht="15.75">
      <c r="A24" s="36"/>
      <c r="B24" s="22" t="s">
        <v>20</v>
      </c>
      <c r="C24" s="37">
        <v>100</v>
      </c>
      <c r="D24" s="37">
        <f t="shared" si="1"/>
        <v>256</v>
      </c>
      <c r="E24" s="37">
        <f t="shared" si="1"/>
        <v>10761.16</v>
      </c>
      <c r="F24" s="37">
        <f t="shared" si="1"/>
        <v>0</v>
      </c>
      <c r="G24" s="37">
        <f t="shared" si="1"/>
        <v>7507.71</v>
      </c>
      <c r="H24" s="37">
        <f t="shared" si="1"/>
        <v>3185.415</v>
      </c>
      <c r="I24" s="37">
        <f t="shared" si="1"/>
        <v>22.875</v>
      </c>
      <c r="J24" s="37">
        <f t="shared" si="1"/>
        <v>0</v>
      </c>
    </row>
    <row r="25" spans="1:10" ht="15.75">
      <c r="A25" s="36"/>
      <c r="B25" s="22" t="s">
        <v>21</v>
      </c>
      <c r="C25" s="37">
        <v>100</v>
      </c>
      <c r="D25" s="37">
        <f t="shared" si="1"/>
        <v>256</v>
      </c>
      <c r="E25" s="37">
        <f t="shared" si="1"/>
        <v>9146.48</v>
      </c>
      <c r="F25" s="37">
        <f t="shared" si="1"/>
        <v>0</v>
      </c>
      <c r="G25" s="37">
        <f t="shared" si="1"/>
        <v>6377.42</v>
      </c>
      <c r="H25" s="37">
        <f t="shared" si="1"/>
        <v>2705.85</v>
      </c>
      <c r="I25" s="37">
        <f t="shared" si="1"/>
        <v>18.03</v>
      </c>
      <c r="J25" s="37">
        <f t="shared" si="1"/>
        <v>0</v>
      </c>
    </row>
    <row r="26" spans="1:10" ht="15.75">
      <c r="A26" s="36"/>
      <c r="B26" s="22" t="s">
        <v>22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</row>
    <row r="27" spans="1:10" ht="26.25" customHeight="1">
      <c r="A27" s="36"/>
      <c r="B27" s="22" t="s">
        <v>23</v>
      </c>
      <c r="C27" s="23">
        <v>0</v>
      </c>
      <c r="D27" s="24">
        <v>0</v>
      </c>
      <c r="E27" s="30">
        <f>E14+E21</f>
        <v>0</v>
      </c>
      <c r="F27" s="29">
        <v>0</v>
      </c>
      <c r="G27" s="30">
        <f>G14+G21</f>
        <v>0</v>
      </c>
      <c r="H27" s="30">
        <f>H14+H21</f>
        <v>0</v>
      </c>
      <c r="I27" s="30">
        <v>0</v>
      </c>
      <c r="J27" s="38">
        <f>J14+J21</f>
        <v>0</v>
      </c>
    </row>
    <row r="28" spans="1:10" ht="31.5" customHeight="1">
      <c r="A28" s="39" t="s">
        <v>26</v>
      </c>
      <c r="B28" s="40"/>
      <c r="C28" s="41"/>
      <c r="D28" s="42"/>
      <c r="E28" s="20">
        <v>75412.6</v>
      </c>
      <c r="F28" s="20">
        <f>SUM(F23:F27)</f>
        <v>0</v>
      </c>
      <c r="G28" s="20">
        <f>SUM(G23:G27)</f>
        <v>52713.5</v>
      </c>
      <c r="H28" s="20">
        <f>SUM(H23:H27)</f>
        <v>22365.585</v>
      </c>
      <c r="I28" s="20">
        <f>SUM(I23:I27)</f>
        <v>198.00500000000002</v>
      </c>
      <c r="J28" s="20">
        <f>SUM(J23:J27)</f>
        <v>0</v>
      </c>
    </row>
    <row r="29" spans="1:10" s="44" customFormat="1" ht="46.5" customHeight="1">
      <c r="A29" s="43" t="s">
        <v>27</v>
      </c>
      <c r="B29" s="43"/>
      <c r="C29" s="43"/>
      <c r="D29" s="43"/>
      <c r="E29" s="43"/>
      <c r="F29" s="43"/>
      <c r="G29" s="43"/>
      <c r="H29" s="43"/>
      <c r="I29" s="43"/>
      <c r="J29" s="43"/>
    </row>
    <row r="30" spans="1:10" s="44" customFormat="1" ht="15.75">
      <c r="A30" s="43" t="s">
        <v>28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s="44" customFormat="1" ht="18.75" customHeight="1">
      <c r="A31" s="43" t="s">
        <v>29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0" s="44" customFormat="1" ht="22.5" customHeight="1">
      <c r="A32" s="43" t="s">
        <v>30</v>
      </c>
      <c r="B32" s="43"/>
      <c r="C32" s="43"/>
      <c r="D32" s="43"/>
      <c r="E32" s="43"/>
      <c r="F32" s="43"/>
      <c r="G32" s="43"/>
      <c r="H32" s="43"/>
      <c r="I32" s="43"/>
      <c r="J32" s="43"/>
    </row>
  </sheetData>
  <mergeCells count="24">
    <mergeCell ref="A31:J31"/>
    <mergeCell ref="A32:J32"/>
    <mergeCell ref="A23:A27"/>
    <mergeCell ref="A28:B28"/>
    <mergeCell ref="A29:J29"/>
    <mergeCell ref="A30:J30"/>
    <mergeCell ref="A11:A15"/>
    <mergeCell ref="A16:C16"/>
    <mergeCell ref="A17:A21"/>
    <mergeCell ref="A22:C22"/>
    <mergeCell ref="A6:A10"/>
    <mergeCell ref="B6:B10"/>
    <mergeCell ref="C6:D9"/>
    <mergeCell ref="E6:J6"/>
    <mergeCell ref="E7:E9"/>
    <mergeCell ref="F7:I7"/>
    <mergeCell ref="G8:G9"/>
    <mergeCell ref="H8:H9"/>
    <mergeCell ref="I8:I9"/>
    <mergeCell ref="J8:J9"/>
    <mergeCell ref="H1:J1"/>
    <mergeCell ref="H2:J2"/>
    <mergeCell ref="H3:J3"/>
    <mergeCell ref="A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УКГХ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</dc:creator>
  <cp:keywords/>
  <dc:description/>
  <cp:lastModifiedBy>Егорова</cp:lastModifiedBy>
  <dcterms:created xsi:type="dcterms:W3CDTF">2011-06-29T05:39:46Z</dcterms:created>
  <dcterms:modified xsi:type="dcterms:W3CDTF">2011-06-29T05:40:20Z</dcterms:modified>
  <cp:category/>
  <cp:version/>
  <cp:contentType/>
  <cp:contentStatus/>
</cp:coreProperties>
</file>