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60" yWindow="2820" windowWidth="15195" windowHeight="9210" activeTab="0"/>
  </bookViews>
  <sheets>
    <sheet name="доходы" sheetId="1" r:id="rId1"/>
  </sheets>
  <definedNames>
    <definedName name="_xlnm.Print_Area" localSheetId="0">'доходы'!$A$1:$F$166</definedName>
  </definedNames>
  <calcPr fullCalcOnLoad="1"/>
</workbook>
</file>

<file path=xl/sharedStrings.xml><?xml version="1.0" encoding="utf-8"?>
<sst xmlns="http://schemas.openxmlformats.org/spreadsheetml/2006/main" count="319" uniqueCount="271">
  <si>
    <t xml:space="preserve">000 1 06 01020 04 0000 110 </t>
  </si>
  <si>
    <t>000 1 11 09044 04 0000 120</t>
  </si>
  <si>
    <t>000 1 11 05024 04 0000 120</t>
  </si>
  <si>
    <t>000 1 00 00000 00 0000 000</t>
  </si>
  <si>
    <t>ДОХОДЫ</t>
  </si>
  <si>
    <t>НАЛОГОВЫЕ ДОХОДЫ</t>
  </si>
  <si>
    <t>000 1 01 00000 00 0000 000</t>
  </si>
  <si>
    <t>НАЛОГИ НА ПРИБЫЛЬ, ДОХОДЫ</t>
  </si>
  <si>
    <t>000 1 01 02000 01 0000 110</t>
  </si>
  <si>
    <t>Налог на доходы физических лиц</t>
  </si>
  <si>
    <t>000 1 05 00000 00 0000 000</t>
  </si>
  <si>
    <t>НАЛОГИ НА СОВОКУПНЫЙ ДОХОД</t>
  </si>
  <si>
    <t>Единый налог на вмененный доход для отдельных видов деятельности</t>
  </si>
  <si>
    <t>000 1 06 00000 00 0000 000</t>
  </si>
  <si>
    <t xml:space="preserve">НАЛОГИ НА ИМУЩЕСТВО </t>
  </si>
  <si>
    <t>000 1 08 00000 00 0000 000</t>
  </si>
  <si>
    <t>ГОСУДАРСТВЕННАЯ ПОШЛИНА</t>
  </si>
  <si>
    <t>000 1 08 03010 01 0000 110</t>
  </si>
  <si>
    <t xml:space="preserve">НЕНАЛОГОВЫЕ ДОХОДЫ </t>
  </si>
  <si>
    <t>000 1 11 00000 00 0000 000</t>
  </si>
  <si>
    <t>ДОХОДЫ ОТ ИСПОЛЬЗОВАНИЯ ИМУЩЕСТВА, НАХОДЯЩЕГОСЯ В ГОСУДАРСТВЕННОЙ И МУНИЦИПАЛЬНОЙ СОБСТВЕННОСТИ</t>
  </si>
  <si>
    <t>000 1 11 05000 00 0000 120</t>
  </si>
  <si>
    <t>000 1 13 00000 00 0000 000</t>
  </si>
  <si>
    <t xml:space="preserve">000 1 16 00000 00 0000 000 </t>
  </si>
  <si>
    <t>ШТРАФЫ, САНКЦИИ, ВОЗМЕЩЕНИЕ УЩЕРБА</t>
  </si>
  <si>
    <t>ВСЕГО ДОХОДОВ</t>
  </si>
  <si>
    <t>ПЛАТЕЖИ ПРИ ПОЛЬЗОВАНИИ ПРИРОДНЫМИ РЕСУРСАМИ</t>
  </si>
  <si>
    <t>000 1 12 00000 00 0000 000</t>
  </si>
  <si>
    <t>Плата за негативное воздействие на окружающую среду</t>
  </si>
  <si>
    <t>000 1 12 01000 01 0000 120</t>
  </si>
  <si>
    <t>000 1 16 90040 04 0000 140</t>
  </si>
  <si>
    <t>Прочие поступления от денежных взысканий (штрафов) и иных сумм в возмещение ущерба, зачисляемые в бюджеты городских округов</t>
  </si>
  <si>
    <t>000 1 16 30000 01 0000 140</t>
  </si>
  <si>
    <t>000 1 16 06000 01 0000 140</t>
  </si>
  <si>
    <t>000 1 11 07014 04 0000 120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</si>
  <si>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</si>
  <si>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ДОХОДЫ ОТ ПРОДАЖИ МАТЕРИАЛЬНЫХ И НЕМАТЕРИАЛЬНЫХ АКТИВОВ</t>
  </si>
  <si>
    <t>000 1 14 00000 00 0000 000</t>
  </si>
  <si>
    <t>Наименование доходов</t>
  </si>
  <si>
    <t xml:space="preserve"> 000 1 01 02010 01 0000 110</t>
  </si>
  <si>
    <t xml:space="preserve"> 000 1 01 02040 01 0000 110</t>
  </si>
  <si>
    <t xml:space="preserve"> 000 1 01 02020 01 0000 110</t>
  </si>
  <si>
    <t>000 1 16 03010 01 0000 140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</si>
  <si>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</si>
  <si>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000 1 16 03030 01 0000 140</t>
  </si>
  <si>
    <t xml:space="preserve">000 1 16 25060 01 0000 140 </t>
  </si>
  <si>
    <t>Денежные взыскания (штрафы) за нарушение  земельного законодательства</t>
  </si>
  <si>
    <t>Налог на имущество физических лиц, взимаемый по ставкам, применяемым к объектам налогообложения, расположенным в границах городских округов</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</si>
  <si>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</si>
  <si>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000 1 17 05040 04 0000 180</t>
  </si>
  <si>
    <t xml:space="preserve">Прочие неналоговые доходы бюджетов городских округов </t>
  </si>
  <si>
    <t>000 1 17 05000 00 0000 180</t>
  </si>
  <si>
    <t>ПРОЧИЕ НЕНАЛОГОВЫЕ ДОХОДЫ</t>
  </si>
  <si>
    <t>Земельный налог</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</si>
  <si>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</si>
  <si>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</si>
  <si>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казённых) в части реализации основных средств по указанному имуществу</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</si>
  <si>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казённых)</t>
  </si>
  <si>
    <t>000 1 05 02010 02 0000 110</t>
  </si>
  <si>
    <t>Единый налог на вмененный доход для отдельных видов деятельности (за налоговые периоды, истекшие до 1 января 2011 года)</t>
  </si>
  <si>
    <t>000 1 05 02020 02 0000 110</t>
  </si>
  <si>
    <t>Денежные взыскания (штрафы) за нарушение законодательства о применении контрольно-кассовой техники при осуществлении наличных денежных расчётов и (или) расчётов с использованием платёжных карт</t>
  </si>
  <si>
    <t xml:space="preserve">БЕЗВОЗМЕЗДНЫЕ ПОСТУПЛЕНИЯ </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</si>
  <si>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</si>
  <si>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</si>
  <si>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</si>
  <si>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</si>
  <si>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000 2 02 01000 00 0000 151</t>
  </si>
  <si>
    <t>000 2 02 01001 04 0000 151</t>
  </si>
  <si>
    <t>000 2 02 02000 00 0000 151</t>
  </si>
  <si>
    <t>Прочие субсидии</t>
  </si>
  <si>
    <t>000 2 02 02999 00 0000 151</t>
  </si>
  <si>
    <t>000 2 02 02999 04 0000 151</t>
  </si>
  <si>
    <t>СУБВЕНЦИИ БЮДЖЕТАМ СУБЪЕКТОВ РОССИЙСКОЙ ФЕДЕРАЦИИ И МУНИЦИПАЛЬНЫХ ОБРАЗОВАНИЙ</t>
  </si>
  <si>
    <t>000 2 02 03000 00 0000 151</t>
  </si>
  <si>
    <t>000 2 02 03003 04 0000 151</t>
  </si>
  <si>
    <t>000 2 02 03027 04 0000 151</t>
  </si>
  <si>
    <t>000 2 02 03029 04 0000 151</t>
  </si>
  <si>
    <t>Прочие субвенции</t>
  </si>
  <si>
    <t>000 2 02 03999 00 0000 151</t>
  </si>
  <si>
    <t>Прочие субвенции бюджетам городских округов:</t>
  </si>
  <si>
    <t>000 2 02 03999 04 0000 151</t>
  </si>
  <si>
    <t>ИНЫЕ МЕЖБЮДЖЕТНЫЕ ТРАНСФЕРТЫ</t>
  </si>
  <si>
    <t>000 2 02 04000 00 0000 151</t>
  </si>
  <si>
    <t xml:space="preserve">   000 2 02 04025 04 0000 151  </t>
  </si>
  <si>
    <t>000 1 11 05012 04 0000 120</t>
  </si>
  <si>
    <t>000 1 14 02043 04 0000 410</t>
  </si>
  <si>
    <t>ДОХОДЫ ОТ ОКАЗАНИЯ ПЛАТНЫХ УСЛУГ (РАБОТ) И КОМПЕНСАЦИИ ЗАТРАТ ГОСУДАРСТВА</t>
  </si>
  <si>
    <t>000 1 13 02994 04 0000 130</t>
  </si>
  <si>
    <t>Прочие доходы от компенсации затрат бюджетов городских округов</t>
  </si>
  <si>
    <t>000 1 16 30030 01 0000 140</t>
  </si>
  <si>
    <t>000 1 05 02000 02 0000 110</t>
  </si>
  <si>
    <t>БЕЗВОЗМЕЗДНЫЕ ПОСТУПЛЕНИЯ ОТ НЕРЕЗИДЕНТОВ</t>
  </si>
  <si>
    <t>000 2 01 00000 00 0000 180</t>
  </si>
  <si>
    <t>БЕЗВОЗМЕЗДНЫЕ ПОСТУПЛЕНИЯ ОТ НЕРЕЗИДЕНТОВ В БЮДЖЕТЫ ГОРОДСКИХ ОКРУГОВ</t>
  </si>
  <si>
    <t>000 2 01 04010 04 0000 180</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</si>
  <si>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</si>
  <si>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 организация предоставления мер социальной поддержки</t>
  </si>
  <si>
    <t>- предоставление мер социальной поддержки</t>
  </si>
  <si>
    <t xml:space="preserve">Дотации бюджетам городских округов на выравнивание  бюджетной обеспеченности </t>
  </si>
  <si>
    <t>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</si>
  <si>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Субсидии бюджетам городских округов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</si>
  <si>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Субвенции бюджетам городских округов на содержание ребёнка в семье опекуна и приёмной семье, а также вознаграждение, причитающееся приёмному родителю (за счёт средств областного бюджета)</t>
  </si>
  <si>
    <t>Субвенции бюджетам городских округов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</si>
  <si>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Субвенции бюджетам городских округов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</si>
  <si>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Субвенции бюджетам городских округов на реализацию Закона Мурманской области «О региональных нормативах финансового обеспечения образовательной деятельности в Мурманской области» </t>
  </si>
  <si>
    <t>Субвенции бюджетам городских округов на реализацию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 (проезд обучающихся и студентов)</t>
  </si>
  <si>
    <t>Субвенции бюджетам городских округов на обеспечение бесплатным питанием отдельных категорий обучающихся</t>
  </si>
  <si>
    <t>Субвенции бюджетам городских округов на реализацию Закона Мурманской области "Об административных комиссиях"</t>
  </si>
  <si>
    <t>000 2 01 04000 04 0000 180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</si>
  <si>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</si>
  <si>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</si>
  <si>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</si>
  <si>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ПРОЧИЕ БЕЗВОЗМЕЗДНЫЕ ПОСТУПЛЕНИЯ</t>
  </si>
  <si>
    <t>000 2 07 00000 00 0000 180</t>
  </si>
  <si>
    <t>Прочие безвозмездные поступления в бюджеты городских округов</t>
  </si>
  <si>
    <t>Денежные взыскания (штрафы) за правонарушения  в области дорожного движения</t>
  </si>
  <si>
    <t>000 1 06 06000 00 0000 110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</si>
  <si>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</si>
  <si>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Предоставление нерезидентами грантов для получателей средств бюджетов городских округов</t>
  </si>
  <si>
    <t xml:space="preserve">Межбюджетные трансферты, передаваемые бюджетам городских округов  на комплектование книжных фондов библиотек муниципальных образований </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</si>
  <si>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</si>
  <si>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Прочие денежные взыскания (штрафы) за правонарушения в области дорожного движения</t>
  </si>
  <si>
    <t>000 1 16 23041 04 0000 140</t>
  </si>
  <si>
    <t>Плата за выбросы загрязняющих веществ в атмосферный воздух стационарными объектами</t>
  </si>
  <si>
    <t>000 1 12 01010 01 0000 120</t>
  </si>
  <si>
    <t>Плата за выбросы загрязняющих веществ в атмосферный воздух передвижными объектами</t>
  </si>
  <si>
    <t>000 1 12 01020 01 0000 120</t>
  </si>
  <si>
    <t>Плата за выбросы загрязняющих веществ в водные объекты</t>
  </si>
  <si>
    <t>Плата за размещение отходов производства и потребления</t>
  </si>
  <si>
    <t>000 1 12 01030 01 0000 120</t>
  </si>
  <si>
    <t>000 1 12 01040 01 0000 120</t>
  </si>
  <si>
    <t>- за счет средств федерального бюджета</t>
  </si>
  <si>
    <t>- за счет средств областного бюджета</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</si>
  <si>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</si>
  <si>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Субвенции бюджетам городских округов на реализацию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</si>
  <si>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 xml:space="preserve">000 1 16 28000 01 0000 140 </t>
  </si>
  <si>
    <t>000 1 16 33040 04 0000 140</t>
  </si>
  <si>
    <t xml:space="preserve"> 000 1 01 02030 01 0000 110</t>
  </si>
  <si>
    <t xml:space="preserve">Субвенции бюджетам городских округов на проведение текущего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 </t>
  </si>
  <si>
    <t>ЗАДОЛЖЕННОСТЬ И ПЕРЕРАСЧЕТЫ ПО ОТМЕНЕННЫМ НАЛОГАМ, СБОРАМ И ИНЫМ ОБЯЗАТЕЛЬНЫМ ПЛАТЕЖАМ</t>
  </si>
  <si>
    <t>000 1 09 00000 00 0000 000</t>
  </si>
  <si>
    <t xml:space="preserve">Налог,   взимаемый   в   связи   с   применением  упрощенной системы налогообложения  </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</si>
  <si>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</si>
  <si>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</si>
  <si>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</si>
  <si>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</si>
  <si>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t>
  </si>
  <si>
    <t xml:space="preserve">   000  1 05 01000 00 0000 110</t>
  </si>
  <si>
    <t xml:space="preserve">   000  1 05 01010 01 0000 110</t>
  </si>
  <si>
    <t xml:space="preserve">   000  1 05 01011 01 0000 110</t>
  </si>
  <si>
    <t xml:space="preserve">   000  1 05 01012 01 0000 110</t>
  </si>
  <si>
    <t xml:space="preserve">   000  1 05 01020 01 0000 110</t>
  </si>
  <si>
    <t xml:space="preserve">   000  1 05 01021 01 0000 110</t>
  </si>
  <si>
    <t xml:space="preserve">   000  1 05 01022 01 0000 110</t>
  </si>
  <si>
    <t xml:space="preserve">   000  1 05 01050 01 0000 110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</si>
  <si>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</si>
  <si>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000 1 14 06012 04 0000 430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</si>
  <si>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</si>
  <si>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000 1 16 43000 01 0000 140</t>
  </si>
  <si>
    <t>Код бюджетной классификации Российской Федерации</t>
  </si>
  <si>
    <t>Субвенции бюджетам городских округов в рамках ведомственной целевой программы "Оказание мер социальной поддержки детям-сиротам и детям, оставшимся без попечения родителей, лицам из их числа" на 2012-2016 годы, в том числе:</t>
  </si>
  <si>
    <t>- на организацию предоставления ежемесячной жилищно-коммунальной выплаты</t>
  </si>
  <si>
    <t>- на предоставление жилищно-коммунальной выплаты</t>
  </si>
  <si>
    <t>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</si>
  <si>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СУБСИДИИ БЮДЖЕТАМ БЮДЖЕТНОЙ СИСТЕМЫ РОССИЙСКОЙ ФЕДЕРАЦИИ (МЕЖБЮДЖЕТНЫЕ СУБСИДИИ)</t>
  </si>
  <si>
    <t>Субвенции бюджетам городских округов на государственную регистрацию актов гражданского состояния</t>
  </si>
  <si>
    <t>000 1 05 04010 02 0000 110</t>
  </si>
  <si>
    <t>Налог, взимаемый в связи с применением патентной системы налогообложения, зачисляемый в бюджеты городских округов</t>
  </si>
  <si>
    <t>000 2 07 04050 04 0000 180</t>
  </si>
  <si>
    <t>Доходы      бюджетов      городских    округов    от   возврата   бюджетными учреждениями остатков субсидий прошлых лет</t>
  </si>
  <si>
    <t>Доходы      бюджетов      городских    округов    от   возврата   автономными учреждениями остатков субсидий прошлых лет</t>
  </si>
  <si>
    <t>000 2 18 04010 04 0000 180</t>
  </si>
  <si>
    <t>000 2 18 04020 04 0000 180</t>
  </si>
  <si>
    <t>000 2 18 04000 04 0000 180</t>
  </si>
  <si>
    <t>ДОХОДЫ БЮДЖЕТОВ ГОРОДСКИХ ОКРУГОВ ОТ ВОЗВРАТА ОРГАНИЗАЦИЯМИ ОСТАТКОВ СУБСИДИЙ ПРОШЛЫХ ЛЕТ</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</si>
  <si>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</si>
  <si>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000 2 02 03119 04 0000 151</t>
  </si>
  <si>
    <t>Государственная пошлина за выдачу разрешения на установку рекламной конструкции</t>
  </si>
  <si>
    <t>000 1 08 07150 01 0000 110</t>
  </si>
  <si>
    <t>000 1 14 06024 04 0000 430</t>
  </si>
  <si>
    <t>Доходы от продажи земельных участков, находящихся в собственности городских округов (за исключением земельных участков муниципальных автономных учреждений)</t>
  </si>
  <si>
    <t>Сумма на 2016 год</t>
  </si>
  <si>
    <t>Денежные взыскания (штрафы) за нарушение законодательства о налогах и сборах, предусмотренные статьями 116,  118,  статьей 119.1, статьей 119.1, пунктами 1 и 2 статьи 120, статьями 125, 126, 128, 129, 129.1, 132, 133, 134, 135, 135.1 Налогового кодекса Российской Федерации</t>
  </si>
  <si>
    <t xml:space="preserve"> 000 1 03 00000 00 0000 000</t>
  </si>
  <si>
    <t xml:space="preserve"> 000 1 03 02000 01 0000 110</t>
  </si>
  <si>
    <t>Акцизы по подакцизным товарам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</si>
  <si>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</si>
  <si>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</si>
  <si>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</si>
  <si>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</si>
  <si>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</si>
  <si>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</si>
  <si>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</si>
  <si>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000 1 03 02260 01 0000 110</t>
  </si>
  <si>
    <t>000 2 02 01009 04 0000 151</t>
  </si>
  <si>
    <t>Дотации бюджетам городских округов на поощрение достижения наилучших показателей деятельности органов местного самоуправления</t>
  </si>
  <si>
    <t>НАЛОГИ НА ТОВАРЫ (РАБОТЫ, УСЛУГИ), РЕАЛИЗУЕМЫЕ НА ТЕРРИТОРИИ  РОССИЙСКОЙ ФЕДЕРАЦИИ</t>
  </si>
  <si>
    <t>000 1 09 07052 04 0000 110</t>
  </si>
  <si>
    <t>Прочие местные налоги и сборы, мобилизуемые на территориях городских округов</t>
  </si>
  <si>
    <t>к решению Совета депутатов города Кировска</t>
  </si>
  <si>
    <t xml:space="preserve">Приложение 3                                                                                                                                                                                                           к решению городского Совета                                                    </t>
  </si>
  <si>
    <t>Изменения (+,-)</t>
  </si>
  <si>
    <t xml:space="preserve">   000 2 02 04053 04 0000 151  </t>
  </si>
  <si>
    <t>Субсидии бюджетам муниципальных образований на реализацию мероприятий, направленных на организацию сбора, вывоза твердых бытовых отходов</t>
  </si>
  <si>
    <t>Межбюджетные трансферты, передаваемые бюджетам городских округов на государственную поддержку лучших работников муниципальных учреждений культуры, находящихся на территориях сельских поселений</t>
  </si>
  <si>
    <t xml:space="preserve">000 1 16 25030 01 0000 140 </t>
  </si>
  <si>
    <t>Денежные взыскания (штрафы) за нарушение законодательства Российской Федерации об охране и использовании животного мира</t>
  </si>
  <si>
    <t xml:space="preserve">Субвенции бюджетам городских округов на реализацию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 </t>
  </si>
  <si>
    <t>000 1 11 05074 04 0000 120</t>
  </si>
  <si>
    <t>Доходы от сдачи в аренду имущества, составляющего казну городских округов (за исключением земельных участков)</t>
  </si>
  <si>
    <t xml:space="preserve">Субвенции бюджетам городских округов на реализацию  Закона Мурманской области «О комиссиях по делам несовершеннолетних и защите их прав в Мурманской области» </t>
  </si>
  <si>
    <t>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</si>
  <si>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000 2 02 03007 04 0000 151</t>
  </si>
  <si>
    <t xml:space="preserve">   000 2 02 04061 04 0000 151  </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</si>
  <si>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</si>
  <si>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Земельный налог с организаций, обладающих земельным участком, расположенным в границах городских округов</t>
  </si>
  <si>
    <t>000 1 06 06032 04 0000 110</t>
  </si>
  <si>
    <t>Земельный налог с физических лиц, обладающих земельным участком, расположенным в границах городских округов</t>
  </si>
  <si>
    <t>000 1 06 06042 04 0000 110</t>
  </si>
  <si>
    <t>Субсидии бюджетам муниципальных образований на осуществление деятельности по регулированию численности бродячих животных, проводимой в рамках эксплуатации объектов благоустройства</t>
  </si>
  <si>
    <t xml:space="preserve"> - на компенсацию части платы, взимаемой с родителей (законных представителей) за присмотр и уход за детьми, посещающими образовательные организации,реализующие образовательные программы дошкольного образования (за счёт средств областного бюджета)</t>
  </si>
  <si>
    <t xml:space="preserve"> - дополнительные расходы, связанные с выплатой компенсации части  платы, взимаемой с родителей (законных представителей) за присмотр и уход за детьми, посещающими образовательные организации,реализующие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</si>
  <si>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000 1 08 07173 01 1000 110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</si>
  <si>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t>
  </si>
  <si>
    <t>000 1 14 03040 04 0000 440</t>
  </si>
  <si>
    <t>Средства от распоряжения и реализации конфискованного и иного имущества, обращенного в доходы городских округов (в части реализации материальных запасов по указанному имуществу)</t>
  </si>
  <si>
    <t>000 1 16 37030 04 0000 140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</si>
  <si>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</si>
  <si>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000 1 14 02042 04 0000 410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</si>
  <si>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</si>
  <si>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(прочие поступления)</t>
  </si>
  <si>
    <t>000 1 08 07173 01 4000 110</t>
  </si>
  <si>
    <t>000 2 02 02051 04 0000 151</t>
  </si>
  <si>
    <t>Субсидии бюджетам городских округов на создание в общеобразовательных организациях, расположенных в сельской местности, условий для занятий физической культурой и спортом</t>
  </si>
  <si>
    <t>000 2 02 02215 04 0000 151</t>
  </si>
  <si>
    <t>Субсидии бюджетам городских округов на реализацию государственной программы Мурманской области "Обеспечение комфортной среды проживания населения региона" на 2014-2020 годы"</t>
  </si>
  <si>
    <t>Субвенция бюджетам муниципальных образований Мурманской области на осуществление деятельности по отлову и содержанию безнадзорных животных</t>
  </si>
  <si>
    <t>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t>
  </si>
  <si>
    <t>УКГХ(-545000,00)сняли</t>
  </si>
  <si>
    <t>000 2 02 02008 04 0000 151</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</si>
  <si>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</si>
  <si>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000 1 05 01022 01 0000 110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</si>
  <si>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</si>
  <si>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000 1 16 08010 01 0000 140</t>
  </si>
  <si>
    <t>Субсидии бюджетам городских округов на реализацию федеральной целевой программы "Жилище" на 2011-2015 годы</t>
  </si>
  <si>
    <t>Субсидии бюджетам городских округов на реализацию государственной программы Российской Федерации "Доступная среда" на 2011-2015 годы</t>
  </si>
  <si>
    <t>Субсидии бюджетам городских округов на проведение мероприятий по формированию сети базовых образовательных организаций, в которых созданы условия для инклюзивного образования детей-инвалидов</t>
  </si>
  <si>
    <t>Прочие субсидии бюджетам городских округов:</t>
  </si>
  <si>
    <t>Субсидии бюджетам городских округов на реализацию федеральных целевых программ:</t>
  </si>
  <si>
    <t>Субсидии бюджетам городских округов на обеспечение жильем молодых семей</t>
  </si>
  <si>
    <t>000 2 02 04059 04 0000 151</t>
  </si>
  <si>
    <t>Межбюджетные трансферты, передаваемые бюджетам городских округов на поощрение достижения наилучших показателей деятельности органов местного самоуправления</t>
  </si>
  <si>
    <t>Межбюджетные трансферты, передаваемые бюджетам городских округов на создание и развитие сети многофункциональных центров предоставления государственных и муниципальных услуг</t>
  </si>
  <si>
    <t>000 2 02 02009 04 0000 151</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</si>
  <si>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t>
  </si>
  <si>
    <t>000 114 02042 04 0000 440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</si>
  <si>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</si>
  <si>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</si>
  <si>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 xml:space="preserve">Объем поступлений доходов местного бюджета на 2016 год </t>
  </si>
  <si>
    <t>Субсидии бюджетам городских округов на организацию отдыха детей Мурманской области в оздоровительных учреждениях с дневным пребыванием, организованных на базе муниципальных учреждений</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</si>
  <si>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(с учётом дополнительных расходов), в том числе:</t>
  </si>
  <si>
    <t>Субвенция бюджетам городских округов на обеспечение выпускников муниципальных образовательных учреждений из числа детей-сирот и детей, оставшихся без попечения родителей, за исключением лиц, продолжающих обучение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</si>
  <si>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Субвенции бюджетам городских округов на проведение Всероссийской сельскохозяйственной переписи в 2016 году</t>
  </si>
  <si>
    <t>000 2 02 03121 04 0000151</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</si>
  <si>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</si>
  <si>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000 2 02 02041 04 0000 151</t>
  </si>
  <si>
    <t>Субвенции бюджетам городских округов на реализацию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в части предоставления мер социальной поддержки по оплате жилого помещения и коммунальных услуг отдельным категориям граждан, в том числе:</t>
  </si>
  <si>
    <t>Субвенции бюджетам городских округов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в том числе:</t>
  </si>
  <si>
    <t>Субсидии на обеспечение комплексной безопасности муниципальных образовательных организаций</t>
  </si>
  <si>
    <t xml:space="preserve">                                     от 25.10.2016 №_75</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</si>
</sst>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s>
  <fonts count="57">
    <font>
      <sz val="10"/>
      <name val="Arial Cyr"/>
      <family val="0"/>
    </font>
    <font>
      <b/>
      <sz val="14"/>
      <name val="Times New Roman"/>
      <family val="1"/>
    </font>
    <font>
      <sz val="12"/>
      <name val="Times New Roman"/>
      <family val="1"/>
    </font>
    <font>
      <sz val="8"/>
      <name val="Arial Cyr"/>
      <family val="0"/>
    </font>
    <font>
      <b/>
      <sz val="10"/>
      <name val="Arial Cyr"/>
      <family val="0"/>
    </font>
    <font>
      <u val="single"/>
      <sz val="10"/>
      <color indexed="12"/>
      <name val="Arial Cyr"/>
      <family val="0"/>
    </font>
    <font>
      <u val="single"/>
      <sz val="10"/>
      <color indexed="36"/>
      <name val="Arial Cyr"/>
      <family val="0"/>
    </font>
    <font>
      <sz val="14"/>
      <name val="Times New Roman"/>
      <family val="1"/>
    </font>
    <font>
      <b/>
      <sz val="14"/>
      <name val="Arial Cyr"/>
      <family val="0"/>
    </font>
    <font>
      <i/>
      <sz val="14"/>
      <name val="Times New Roman"/>
      <family val="1"/>
    </font>
    <font>
      <sz val="14"/>
      <name val="Times New Roman Cyr"/>
      <family val="1"/>
    </font>
    <font>
      <b/>
      <sz val="16"/>
      <name val="Times New Roman"/>
      <family val="1"/>
    </font>
    <font>
      <i/>
      <sz val="10"/>
      <name val="Arial Cyr"/>
      <family val="0"/>
    </font>
    <font>
      <sz val="11"/>
      <color indexed="8"/>
      <name val="Times New Roman"/>
      <family val="2"/>
    </font>
    <font>
      <sz val="11"/>
      <color indexed="9"/>
      <name val="Times New Roman"/>
      <family val="2"/>
    </font>
    <font>
      <sz val="11"/>
      <color indexed="62"/>
      <name val="Times New Roman"/>
      <family val="2"/>
    </font>
    <font>
      <b/>
      <sz val="11"/>
      <color indexed="63"/>
      <name val="Times New Roman"/>
      <family val="2"/>
    </font>
    <font>
      <b/>
      <sz val="11"/>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1"/>
      <color indexed="8"/>
      <name val="Times New Roman"/>
      <family val="2"/>
    </font>
    <font>
      <b/>
      <sz val="11"/>
      <color indexed="9"/>
      <name val="Times New Roman"/>
      <family val="2"/>
    </font>
    <font>
      <b/>
      <sz val="18"/>
      <color indexed="56"/>
      <name val="Cambria"/>
      <family val="2"/>
    </font>
    <font>
      <sz val="11"/>
      <color indexed="60"/>
      <name val="Times New Roman"/>
      <family val="2"/>
    </font>
    <font>
      <sz val="11"/>
      <color indexed="20"/>
      <name val="Times New Roman"/>
      <family val="2"/>
    </font>
    <font>
      <i/>
      <sz val="11"/>
      <color indexed="23"/>
      <name val="Times New Roman"/>
      <family val="2"/>
    </font>
    <font>
      <sz val="11"/>
      <color indexed="52"/>
      <name val="Times New Roman"/>
      <family val="2"/>
    </font>
    <font>
      <sz val="11"/>
      <color indexed="10"/>
      <name val="Times New Roman"/>
      <family val="2"/>
    </font>
    <font>
      <sz val="11"/>
      <color indexed="17"/>
      <name val="Times New Roman"/>
      <family val="2"/>
    </font>
    <font>
      <b/>
      <sz val="14"/>
      <color indexed="10"/>
      <name val="Times New Roman"/>
      <family val="1"/>
    </font>
    <font>
      <sz val="10"/>
      <color indexed="10"/>
      <name val="Arial Cyr"/>
      <family val="0"/>
    </font>
    <font>
      <sz val="14"/>
      <color indexed="10"/>
      <name val="Times New Roman"/>
      <family val="1"/>
    </font>
    <font>
      <i/>
      <sz val="14"/>
      <color indexed="10"/>
      <name val="Times New Roman"/>
      <family val="1"/>
    </font>
    <font>
      <sz val="14"/>
      <color indexed="10"/>
      <name val="Times New Roman Cyr"/>
      <family val="1"/>
    </font>
    <font>
      <sz val="11"/>
      <color theme="1"/>
      <name val="Times New Roman"/>
      <family val="2"/>
    </font>
    <font>
      <sz val="11"/>
      <color theme="0"/>
      <name val="Times New Roman"/>
      <family val="2"/>
    </font>
    <font>
      <sz val="11"/>
      <color rgb="FF3F3F76"/>
      <name val="Times New Roman"/>
      <family val="2"/>
    </font>
    <font>
      <b/>
      <sz val="11"/>
      <color rgb="FF3F3F3F"/>
      <name val="Times New Roman"/>
      <family val="2"/>
    </font>
    <font>
      <b/>
      <sz val="11"/>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1"/>
      <color theme="1"/>
      <name val="Times New Roman"/>
      <family val="2"/>
    </font>
    <font>
      <b/>
      <sz val="11"/>
      <color theme="0"/>
      <name val="Times New Roman"/>
      <family val="2"/>
    </font>
    <font>
      <b/>
      <sz val="18"/>
      <color theme="3"/>
      <name val="Cambria"/>
      <family val="2"/>
    </font>
    <font>
      <sz val="11"/>
      <color rgb="FF9C6500"/>
      <name val="Times New Roman"/>
      <family val="2"/>
    </font>
    <font>
      <sz val="11"/>
      <color rgb="FF9C0006"/>
      <name val="Times New Roman"/>
      <family val="2"/>
    </font>
    <font>
      <i/>
      <sz val="11"/>
      <color rgb="FF7F7F7F"/>
      <name val="Times New Roman"/>
      <family val="2"/>
    </font>
    <font>
      <sz val="11"/>
      <color rgb="FFFA7D00"/>
      <name val="Times New Roman"/>
      <family val="2"/>
    </font>
    <font>
      <sz val="11"/>
      <color rgb="FFFF0000"/>
      <name val="Times New Roman"/>
      <family val="2"/>
    </font>
    <font>
      <sz val="11"/>
      <color rgb="FF006100"/>
      <name val="Times New Roman"/>
      <family val="2"/>
    </font>
    <font>
      <b/>
      <sz val="14"/>
      <color rgb="FFFF0000"/>
      <name val="Times New Roman"/>
      <family val="1"/>
    </font>
    <font>
      <sz val="10"/>
      <color rgb="FFFF0000"/>
      <name val="Arial Cyr"/>
      <family val="0"/>
    </font>
    <font>
      <sz val="14"/>
      <color rgb="FFFF0000"/>
      <name val="Times New Roman"/>
      <family val="1"/>
    </font>
    <font>
      <i/>
      <sz val="14"/>
      <color rgb="FFFF0000"/>
      <name val="Times New Roman"/>
      <family val="1"/>
    </font>
    <font>
      <sz val="14"/>
      <color rgb="FFFF0000"/>
      <name val="Times New Roman Cyr"/>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1" applyNumberFormat="0" applyAlignment="0" applyProtection="0"/>
    <xf numFmtId="0" fontId="38" fillId="26" borderId="2" applyNumberFormat="0" applyAlignment="0" applyProtection="0"/>
    <xf numFmtId="0" fontId="39" fillId="26"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7" borderId="7" applyNumberFormat="0" applyAlignment="0" applyProtection="0"/>
    <xf numFmtId="0" fontId="45" fillId="0" borderId="0" applyNumberFormat="0" applyFill="0" applyBorder="0" applyAlignment="0" applyProtection="0"/>
    <xf numFmtId="0" fontId="46" fillId="28" borderId="0" applyNumberFormat="0" applyBorder="0" applyAlignment="0" applyProtection="0"/>
    <xf numFmtId="0" fontId="0" fillId="0" borderId="0">
      <alignment/>
      <protection/>
    </xf>
    <xf numFmtId="0" fontId="3" fillId="0" borderId="0">
      <alignment/>
      <protection/>
    </xf>
    <xf numFmtId="0" fontId="6"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1" borderId="0" applyNumberFormat="0" applyBorder="0" applyAlignment="0" applyProtection="0"/>
  </cellStyleXfs>
  <cellXfs count="106">
    <xf numFmtId="0" fontId="0" fillId="0" borderId="0" xfId="0" applyAlignment="1">
      <alignment/>
    </xf>
    <xf numFmtId="0" fontId="0" fillId="32" borderId="0" xfId="0" applyFill="1" applyAlignment="1">
      <alignment vertical="center"/>
    </xf>
    <xf numFmtId="0" fontId="7" fillId="0" borderId="10" xfId="0" applyFont="1" applyFill="1" applyBorder="1" applyAlignment="1">
      <alignment horizontal="justify" vertical="center" wrapText="1"/>
    </xf>
    <xf numFmtId="0" fontId="7" fillId="0" borderId="10" xfId="0" applyFont="1" applyFill="1" applyBorder="1" applyAlignment="1" quotePrefix="1">
      <alignment horizontal="center" vertical="center" wrapText="1"/>
    </xf>
    <xf numFmtId="0" fontId="7"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7" fillId="0" borderId="10" xfId="0" applyFont="1" applyFill="1" applyBorder="1" applyAlignment="1">
      <alignment horizontal="justify" wrapText="1"/>
    </xf>
    <xf numFmtId="49" fontId="7" fillId="0" borderId="10" xfId="0" applyNumberFormat="1" applyFont="1" applyFill="1" applyBorder="1" applyAlignment="1">
      <alignment horizontal="center" vertical="center"/>
    </xf>
    <xf numFmtId="2" fontId="7" fillId="0" borderId="10" xfId="0" applyNumberFormat="1" applyFont="1" applyFill="1" applyBorder="1" applyAlignment="1">
      <alignment vertical="center" wrapText="1"/>
    </xf>
    <xf numFmtId="0" fontId="7" fillId="0" borderId="10" xfId="0" applyFont="1" applyFill="1" applyBorder="1" applyAlignment="1">
      <alignment horizontal="center" vertical="center" wrapText="1"/>
    </xf>
    <xf numFmtId="2" fontId="7" fillId="0" borderId="10" xfId="0" applyNumberFormat="1" applyFont="1" applyFill="1" applyBorder="1" applyAlignment="1">
      <alignment horizontal="justify" vertical="center" wrapText="1"/>
    </xf>
    <xf numFmtId="0" fontId="9" fillId="0" borderId="10" xfId="0" applyFont="1" applyFill="1" applyBorder="1" applyAlignment="1">
      <alignment horizontal="justify" vertical="center" wrapText="1"/>
    </xf>
    <xf numFmtId="0" fontId="7" fillId="0" borderId="10" xfId="0" applyFont="1" applyFill="1" applyBorder="1" applyAlignment="1">
      <alignment vertical="center" wrapText="1"/>
    </xf>
    <xf numFmtId="0" fontId="7" fillId="0" borderId="10" xfId="0" applyFont="1" applyFill="1" applyBorder="1" applyAlignment="1">
      <alignment horizontal="justify" vertical="center" wrapText="1"/>
    </xf>
    <xf numFmtId="0" fontId="7" fillId="0" borderId="10" xfId="0" applyFont="1" applyFill="1" applyBorder="1" applyAlignment="1" quotePrefix="1">
      <alignment horizontal="center" vertical="center" wrapText="1"/>
    </xf>
    <xf numFmtId="0" fontId="1" fillId="0" borderId="10" xfId="0" applyFont="1" applyFill="1" applyBorder="1" applyAlignment="1" quotePrefix="1">
      <alignment horizontal="center" vertical="center" wrapText="1"/>
    </xf>
    <xf numFmtId="0" fontId="1" fillId="0" borderId="10" xfId="0" applyFont="1" applyFill="1" applyBorder="1" applyAlignment="1">
      <alignment horizontal="justify" vertical="center" wrapText="1"/>
    </xf>
    <xf numFmtId="0" fontId="7" fillId="0" borderId="10" xfId="0" applyFont="1" applyFill="1" applyBorder="1" applyAlignment="1">
      <alignment horizontal="justify" vertical="top" wrapText="1"/>
    </xf>
    <xf numFmtId="0" fontId="1"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xf>
    <xf numFmtId="0" fontId="1" fillId="0" borderId="10" xfId="54" applyFont="1" applyFill="1" applyBorder="1" applyAlignment="1">
      <alignment horizontal="justify" vertical="center" wrapText="1"/>
      <protection/>
    </xf>
    <xf numFmtId="49" fontId="7" fillId="0" borderId="10" xfId="54" applyNumberFormat="1" applyFont="1" applyFill="1" applyBorder="1" applyAlignment="1" quotePrefix="1">
      <alignment horizontal="center" vertical="center" wrapText="1"/>
      <protection/>
    </xf>
    <xf numFmtId="0" fontId="10" fillId="0" borderId="10" xfId="0" applyFont="1" applyFill="1" applyBorder="1" applyAlignment="1">
      <alignment horizontal="justify" vertical="center" wrapText="1"/>
    </xf>
    <xf numFmtId="4" fontId="7" fillId="0" borderId="10" xfId="0" applyNumberFormat="1" applyFont="1" applyFill="1" applyBorder="1" applyAlignment="1">
      <alignment horizontal="right" vertical="center" wrapText="1"/>
    </xf>
    <xf numFmtId="4" fontId="7" fillId="0" borderId="10" xfId="0" applyNumberFormat="1" applyFont="1" applyFill="1" applyBorder="1" applyAlignment="1">
      <alignment vertical="center"/>
    </xf>
    <xf numFmtId="4" fontId="9" fillId="0" borderId="10" xfId="0" applyNumberFormat="1" applyFont="1" applyFill="1" applyBorder="1" applyAlignment="1">
      <alignment vertical="center"/>
    </xf>
    <xf numFmtId="4" fontId="9" fillId="0" borderId="10" xfId="0" applyNumberFormat="1" applyFont="1" applyFill="1" applyBorder="1" applyAlignment="1">
      <alignment horizontal="right" vertical="center" wrapText="1"/>
    </xf>
    <xf numFmtId="4" fontId="9" fillId="0" borderId="10" xfId="0" applyNumberFormat="1" applyFont="1" applyFill="1" applyBorder="1" applyAlignment="1">
      <alignment vertical="center"/>
    </xf>
    <xf numFmtId="4" fontId="7" fillId="0" borderId="10" xfId="0" applyNumberFormat="1" applyFont="1" applyFill="1" applyBorder="1" applyAlignment="1">
      <alignment vertical="center" wrapText="1"/>
    </xf>
    <xf numFmtId="4" fontId="1" fillId="0" borderId="10" xfId="0" applyNumberFormat="1" applyFont="1" applyFill="1" applyBorder="1" applyAlignment="1">
      <alignment vertical="center"/>
    </xf>
    <xf numFmtId="4" fontId="1" fillId="0" borderId="10" xfId="0" applyNumberFormat="1" applyFont="1" applyFill="1" applyBorder="1" applyAlignment="1">
      <alignment horizontal="right" vertical="center"/>
    </xf>
    <xf numFmtId="4" fontId="7" fillId="0" borderId="10" xfId="0" applyNumberFormat="1" applyFont="1" applyFill="1" applyBorder="1" applyAlignment="1">
      <alignment horizontal="right" vertical="center"/>
    </xf>
    <xf numFmtId="4" fontId="1" fillId="0" borderId="10" xfId="0" applyNumberFormat="1" applyFont="1" applyFill="1" applyBorder="1" applyAlignment="1" quotePrefix="1">
      <alignment vertical="center" wrapText="1"/>
    </xf>
    <xf numFmtId="4" fontId="7" fillId="0" borderId="10" xfId="0" applyNumberFormat="1" applyFont="1" applyFill="1" applyBorder="1" applyAlignment="1" quotePrefix="1">
      <alignment horizontal="right" vertical="center" wrapText="1"/>
    </xf>
    <xf numFmtId="4" fontId="7" fillId="0" borderId="10" xfId="0" applyNumberFormat="1" applyFont="1" applyFill="1" applyBorder="1" applyAlignment="1" quotePrefix="1">
      <alignment vertical="center" wrapText="1"/>
    </xf>
    <xf numFmtId="4" fontId="1" fillId="0" borderId="10" xfId="0" applyNumberFormat="1" applyFont="1" applyFill="1" applyBorder="1" applyAlignment="1">
      <alignment horizontal="right" vertical="center" wrapText="1"/>
    </xf>
    <xf numFmtId="4" fontId="9" fillId="0" borderId="10" xfId="0" applyNumberFormat="1" applyFont="1" applyFill="1" applyBorder="1" applyAlignment="1">
      <alignment horizontal="right" vertical="center" wrapText="1"/>
    </xf>
    <xf numFmtId="4" fontId="1" fillId="0" borderId="10" xfId="0" applyNumberFormat="1" applyFont="1" applyFill="1" applyBorder="1" applyAlignment="1">
      <alignment vertical="center"/>
    </xf>
    <xf numFmtId="4" fontId="1" fillId="0" borderId="10" xfId="0" applyNumberFormat="1" applyFont="1" applyFill="1" applyBorder="1" applyAlignment="1">
      <alignment vertical="center" wrapText="1"/>
    </xf>
    <xf numFmtId="4" fontId="7" fillId="0" borderId="10" xfId="0" applyNumberFormat="1" applyFont="1" applyFill="1" applyBorder="1" applyAlignment="1">
      <alignment vertical="center" wrapText="1"/>
    </xf>
    <xf numFmtId="2" fontId="7" fillId="0" borderId="11" xfId="0" applyNumberFormat="1" applyFont="1" applyFill="1" applyBorder="1" applyAlignment="1">
      <alignment horizontal="justify" vertical="center" wrapText="1"/>
    </xf>
    <xf numFmtId="4" fontId="7" fillId="0" borderId="10" xfId="0" applyNumberFormat="1" applyFont="1" applyFill="1" applyBorder="1" applyAlignment="1">
      <alignment vertical="center"/>
    </xf>
    <xf numFmtId="4" fontId="7" fillId="0" borderId="10" xfId="0" applyNumberFormat="1" applyFont="1" applyFill="1" applyBorder="1" applyAlignment="1">
      <alignment horizontal="right" vertical="center" wrapText="1"/>
    </xf>
    <xf numFmtId="4" fontId="1" fillId="0" borderId="10" xfId="0" applyNumberFormat="1" applyFont="1" applyFill="1" applyBorder="1" applyAlignment="1">
      <alignment vertical="center" wrapText="1"/>
    </xf>
    <xf numFmtId="0" fontId="9" fillId="0" borderId="10" xfId="0" applyFont="1" applyFill="1" applyBorder="1" applyAlignment="1" quotePrefix="1">
      <alignment horizontal="justify" vertical="center" wrapText="1"/>
    </xf>
    <xf numFmtId="0" fontId="9" fillId="0" borderId="10" xfId="0" applyNumberFormat="1" applyFont="1" applyFill="1" applyBorder="1" applyAlignment="1">
      <alignment horizontal="justify" vertical="top" wrapText="1"/>
    </xf>
    <xf numFmtId="0" fontId="9" fillId="0" borderId="10" xfId="0" applyFont="1" applyFill="1" applyBorder="1" applyAlignment="1">
      <alignment horizontal="justify" vertical="top" wrapText="1"/>
    </xf>
    <xf numFmtId="49" fontId="7" fillId="0" borderId="10" xfId="0" applyNumberFormat="1" applyFont="1" applyFill="1" applyBorder="1" applyAlignment="1">
      <alignment horizontal="justify" vertical="center" wrapText="1"/>
    </xf>
    <xf numFmtId="2" fontId="9" fillId="0" borderId="10" xfId="0" applyNumberFormat="1" applyFont="1" applyFill="1" applyBorder="1" applyAlignment="1">
      <alignment vertical="center" wrapText="1"/>
    </xf>
    <xf numFmtId="49" fontId="9" fillId="0" borderId="10" xfId="0" applyNumberFormat="1" applyFont="1" applyFill="1" applyBorder="1" applyAlignment="1">
      <alignment horizontal="center" vertical="center"/>
    </xf>
    <xf numFmtId="0" fontId="9" fillId="0" borderId="10" xfId="0" applyFont="1" applyFill="1" applyBorder="1" applyAlignment="1" quotePrefix="1">
      <alignment horizontal="center" vertical="center" wrapText="1"/>
    </xf>
    <xf numFmtId="4" fontId="9" fillId="0" borderId="10" xfId="0" applyNumberFormat="1" applyFont="1" applyFill="1" applyBorder="1" applyAlignment="1">
      <alignment vertical="center" wrapText="1"/>
    </xf>
    <xf numFmtId="0" fontId="1" fillId="0" borderId="10" xfId="0" applyFont="1" applyFill="1" applyBorder="1" applyAlignment="1">
      <alignment horizontal="center" vertical="center" wrapText="1"/>
    </xf>
    <xf numFmtId="0" fontId="0" fillId="0" borderId="0" xfId="0" applyFont="1" applyFill="1" applyAlignment="1">
      <alignment vertical="center" wrapText="1"/>
    </xf>
    <xf numFmtId="0" fontId="0" fillId="0" borderId="0" xfId="0" applyFont="1" applyFill="1" applyAlignment="1">
      <alignment vertical="center"/>
    </xf>
    <xf numFmtId="0" fontId="4" fillId="0" borderId="0" xfId="0" applyFont="1" applyFill="1" applyAlignment="1">
      <alignment vertical="center"/>
    </xf>
    <xf numFmtId="0" fontId="1" fillId="0" borderId="10" xfId="0" applyFont="1" applyFill="1" applyBorder="1" applyAlignment="1">
      <alignment horizontal="justify" vertical="center" wrapText="1"/>
    </xf>
    <xf numFmtId="0" fontId="8" fillId="0" borderId="10" xfId="0" applyFont="1" applyFill="1" applyBorder="1" applyAlignment="1">
      <alignment horizontal="center" vertical="center" wrapText="1"/>
    </xf>
    <xf numFmtId="4" fontId="0" fillId="0" borderId="0" xfId="0" applyNumberFormat="1" applyFont="1" applyFill="1" applyAlignment="1">
      <alignment vertical="center"/>
    </xf>
    <xf numFmtId="0" fontId="0" fillId="0" borderId="0" xfId="0" applyFill="1" applyAlignment="1">
      <alignment vertical="center"/>
    </xf>
    <xf numFmtId="0" fontId="2" fillId="0" borderId="10" xfId="0" applyFont="1" applyFill="1" applyBorder="1" applyAlignment="1">
      <alignment horizontal="center" vertical="center" wrapText="1"/>
    </xf>
    <xf numFmtId="0" fontId="1" fillId="0" borderId="10" xfId="0" applyFont="1" applyFill="1" applyBorder="1" applyAlignment="1" quotePrefix="1">
      <alignment horizontal="center" vertical="center" wrapText="1"/>
    </xf>
    <xf numFmtId="178" fontId="0" fillId="0" borderId="0" xfId="0" applyNumberFormat="1" applyFill="1" applyAlignment="1">
      <alignment vertical="center"/>
    </xf>
    <xf numFmtId="4" fontId="0" fillId="0" borderId="0" xfId="0" applyNumberFormat="1" applyFont="1" applyFill="1" applyAlignment="1">
      <alignment horizontal="right" vertical="center"/>
    </xf>
    <xf numFmtId="0" fontId="12" fillId="0" borderId="0" xfId="0" applyFont="1" applyFill="1" applyAlignment="1">
      <alignment vertical="center"/>
    </xf>
    <xf numFmtId="49" fontId="9" fillId="0" borderId="10" xfId="0" applyNumberFormat="1" applyFont="1" applyFill="1" applyBorder="1" applyAlignment="1">
      <alignment vertical="center"/>
    </xf>
    <xf numFmtId="0" fontId="0" fillId="0" borderId="0" xfId="0" applyFill="1" applyAlignment="1">
      <alignment vertical="center" wrapText="1"/>
    </xf>
    <xf numFmtId="0" fontId="2" fillId="0" borderId="0" xfId="0" applyFont="1" applyFill="1" applyAlignment="1">
      <alignment vertical="center" wrapText="1"/>
    </xf>
    <xf numFmtId="1" fontId="11" fillId="0" borderId="0" xfId="53" applyNumberFormat="1" applyFont="1" applyFill="1" applyBorder="1" applyAlignment="1">
      <alignment wrapText="1"/>
      <protection/>
    </xf>
    <xf numFmtId="1" fontId="1" fillId="0" borderId="0" xfId="53" applyNumberFormat="1" applyFont="1" applyFill="1" applyBorder="1" applyAlignment="1">
      <alignment wrapText="1"/>
      <protection/>
    </xf>
    <xf numFmtId="178" fontId="2" fillId="0" borderId="0" xfId="0" applyNumberFormat="1" applyFont="1" applyFill="1" applyAlignment="1">
      <alignment vertical="center" wrapText="1"/>
    </xf>
    <xf numFmtId="0" fontId="52" fillId="0" borderId="10" xfId="0" applyFont="1" applyFill="1" applyBorder="1" applyAlignment="1">
      <alignment horizontal="justify" vertical="center" wrapText="1"/>
    </xf>
    <xf numFmtId="0" fontId="53" fillId="0" borderId="0" xfId="0" applyFont="1" applyFill="1" applyAlignment="1">
      <alignment vertical="center"/>
    </xf>
    <xf numFmtId="0" fontId="54" fillId="0" borderId="10" xfId="0" applyFont="1" applyFill="1" applyBorder="1" applyAlignment="1">
      <alignment horizontal="center" vertical="center" wrapText="1"/>
    </xf>
    <xf numFmtId="4" fontId="54" fillId="0" borderId="10" xfId="0" applyNumberFormat="1" applyFont="1" applyFill="1" applyBorder="1" applyAlignment="1">
      <alignment vertical="center" wrapText="1"/>
    </xf>
    <xf numFmtId="4" fontId="54" fillId="0" borderId="10" xfId="0" applyNumberFormat="1" applyFont="1" applyFill="1" applyBorder="1" applyAlignment="1">
      <alignment horizontal="right" vertical="center" wrapText="1"/>
    </xf>
    <xf numFmtId="0" fontId="53" fillId="0" borderId="0" xfId="53" applyFont="1" applyFill="1">
      <alignment/>
      <protection/>
    </xf>
    <xf numFmtId="0" fontId="54" fillId="0" borderId="10" xfId="0" applyFont="1" applyFill="1" applyBorder="1" applyAlignment="1">
      <alignment horizontal="justify" vertical="center" wrapText="1"/>
    </xf>
    <xf numFmtId="4" fontId="54" fillId="0" borderId="10" xfId="0" applyNumberFormat="1" applyFont="1" applyFill="1" applyBorder="1" applyAlignment="1">
      <alignment vertical="center"/>
    </xf>
    <xf numFmtId="0" fontId="54" fillId="0" borderId="10" xfId="0" applyFont="1" applyFill="1" applyBorder="1" applyAlignment="1" quotePrefix="1">
      <alignment horizontal="center" vertical="center" wrapText="1"/>
    </xf>
    <xf numFmtId="4" fontId="54" fillId="0" borderId="10" xfId="0" applyNumberFormat="1" applyFont="1" applyFill="1" applyBorder="1" applyAlignment="1">
      <alignment horizontal="right" vertical="center"/>
    </xf>
    <xf numFmtId="0" fontId="52" fillId="0" borderId="10" xfId="0" applyFont="1" applyFill="1" applyBorder="1" applyAlignment="1" quotePrefix="1">
      <alignment horizontal="center" vertical="center" wrapText="1"/>
    </xf>
    <xf numFmtId="4" fontId="52" fillId="0" borderId="10" xfId="0" applyNumberFormat="1" applyFont="1" applyFill="1" applyBorder="1" applyAlignment="1">
      <alignment horizontal="right" vertical="center"/>
    </xf>
    <xf numFmtId="0" fontId="55" fillId="0" borderId="10" xfId="0" applyFont="1" applyFill="1" applyBorder="1" applyAlignment="1">
      <alignment horizontal="justify" vertical="center" wrapText="1"/>
    </xf>
    <xf numFmtId="0" fontId="55" fillId="0" borderId="10" xfId="0" applyFont="1" applyFill="1" applyBorder="1" applyAlignment="1" quotePrefix="1">
      <alignment horizontal="center" vertical="center" wrapText="1"/>
    </xf>
    <xf numFmtId="4" fontId="55" fillId="0" borderId="10" xfId="0" applyNumberFormat="1" applyFont="1" applyFill="1" applyBorder="1" applyAlignment="1">
      <alignment horizontal="right" vertical="center"/>
    </xf>
    <xf numFmtId="0" fontId="56" fillId="0" borderId="10" xfId="0" applyFont="1" applyFill="1" applyBorder="1" applyAlignment="1">
      <alignment horizontal="justify" vertical="center" wrapText="1"/>
    </xf>
    <xf numFmtId="4" fontId="54" fillId="0" borderId="10" xfId="0" applyNumberFormat="1" applyFont="1" applyFill="1" applyBorder="1" applyAlignment="1">
      <alignment vertical="center"/>
    </xf>
    <xf numFmtId="4" fontId="54" fillId="0" borderId="10" xfId="0" applyNumberFormat="1" applyFont="1" applyFill="1" applyBorder="1" applyAlignment="1">
      <alignment horizontal="right" vertical="center" wrapText="1"/>
    </xf>
    <xf numFmtId="0" fontId="54" fillId="0" borderId="10" xfId="0" applyFont="1" applyFill="1" applyBorder="1" applyAlignment="1">
      <alignment horizontal="justify" vertical="center" wrapText="1"/>
    </xf>
    <xf numFmtId="2" fontId="54" fillId="0" borderId="10" xfId="0" applyNumberFormat="1" applyFont="1" applyFill="1" applyBorder="1" applyAlignment="1">
      <alignment horizontal="justify" vertical="center" wrapText="1"/>
    </xf>
    <xf numFmtId="49" fontId="54" fillId="0" borderId="10" xfId="0" applyNumberFormat="1" applyFont="1" applyFill="1" applyBorder="1" applyAlignment="1">
      <alignment horizontal="center" vertical="center"/>
    </xf>
    <xf numFmtId="4" fontId="55" fillId="0" borderId="10" xfId="0" applyNumberFormat="1" applyFont="1" applyFill="1" applyBorder="1" applyAlignment="1">
      <alignment vertical="center"/>
    </xf>
    <xf numFmtId="4" fontId="55" fillId="0" borderId="10" xfId="0" applyNumberFormat="1" applyFont="1" applyFill="1" applyBorder="1" applyAlignment="1">
      <alignment horizontal="right" vertical="center" wrapText="1"/>
    </xf>
    <xf numFmtId="0" fontId="54" fillId="0" borderId="10" xfId="0" applyFont="1" applyFill="1" applyBorder="1" applyAlignment="1">
      <alignment horizontal="left" wrapText="1"/>
    </xf>
    <xf numFmtId="2" fontId="55" fillId="0" borderId="10" xfId="0" applyNumberFormat="1" applyFont="1" applyFill="1" applyBorder="1" applyAlignment="1">
      <alignment vertical="center" wrapText="1"/>
    </xf>
    <xf numFmtId="49" fontId="55" fillId="0" borderId="10" xfId="0" applyNumberFormat="1" applyFont="1" applyFill="1" applyBorder="1" applyAlignment="1">
      <alignment horizontal="center" vertical="center"/>
    </xf>
    <xf numFmtId="49" fontId="54" fillId="0" borderId="10" xfId="0" applyNumberFormat="1" applyFont="1" applyFill="1" applyBorder="1" applyAlignment="1">
      <alignment horizontal="center" vertical="center"/>
    </xf>
    <xf numFmtId="4" fontId="7" fillId="0" borderId="10" xfId="0" applyNumberFormat="1" applyFont="1" applyFill="1" applyBorder="1" applyAlignment="1">
      <alignment horizontal="right" vertical="center"/>
    </xf>
    <xf numFmtId="4" fontId="9" fillId="0" borderId="10" xfId="0" applyNumberFormat="1" applyFont="1" applyFill="1" applyBorder="1" applyAlignment="1" quotePrefix="1">
      <alignment vertical="center" wrapText="1"/>
    </xf>
    <xf numFmtId="4" fontId="1" fillId="0" borderId="10" xfId="0" applyNumberFormat="1" applyFont="1" applyFill="1" applyBorder="1" applyAlignment="1">
      <alignment horizontal="right" vertical="center" wrapText="1"/>
    </xf>
    <xf numFmtId="0" fontId="7" fillId="0" borderId="10" xfId="0" applyFont="1" applyFill="1" applyBorder="1" applyAlignment="1">
      <alignment horizontal="left" vertical="center" wrapText="1"/>
    </xf>
    <xf numFmtId="1" fontId="11" fillId="0" borderId="0" xfId="53" applyNumberFormat="1" applyFont="1" applyFill="1" applyBorder="1" applyAlignment="1">
      <alignment horizontal="center" wrapText="1"/>
      <protection/>
    </xf>
    <xf numFmtId="0" fontId="2" fillId="0" borderId="0" xfId="0" applyFont="1" applyFill="1" applyBorder="1" applyAlignment="1">
      <alignment horizontal="right" vertical="top" wrapText="1"/>
    </xf>
    <xf numFmtId="0" fontId="2" fillId="0" borderId="0" xfId="0" applyFont="1" applyFill="1" applyAlignment="1">
      <alignment horizontal="right" vertical="center"/>
    </xf>
    <xf numFmtId="0" fontId="2" fillId="0" borderId="0" xfId="0" applyFont="1" applyFill="1" applyBorder="1" applyAlignment="1">
      <alignment horizontal="right"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Кассовый план поступлений 2010" xfId="53"/>
    <cellStyle name="Обычный_Лист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166"/>
  <sheetViews>
    <sheetView tabSelected="1" view="pageBreakPreview" zoomScale="75" zoomScaleNormal="75" zoomScaleSheetLayoutView="75" zoomScalePageLayoutView="0" workbookViewId="0" topLeftCell="A1">
      <selection activeCell="J14" sqref="J14"/>
    </sheetView>
  </sheetViews>
  <sheetFormatPr defaultColWidth="9.00390625" defaultRowHeight="12.75"/>
  <cols>
    <col min="1" max="1" width="94.00390625" style="66" customWidth="1"/>
    <col min="2" max="2" width="39.625" style="66" customWidth="1"/>
    <col min="3" max="3" width="21.75390625" style="67" hidden="1" customWidth="1"/>
    <col min="4" max="4" width="21.125" style="67" hidden="1" customWidth="1"/>
    <col min="5" max="5" width="22.125" style="67" customWidth="1"/>
    <col min="6" max="6" width="48.25390625" style="1" hidden="1" customWidth="1"/>
    <col min="7" max="7" width="16.00390625" style="1" customWidth="1"/>
    <col min="8" max="16384" width="9.125" style="1" customWidth="1"/>
  </cols>
  <sheetData>
    <row r="1" spans="1:5" s="59" customFormat="1" ht="15.75" customHeight="1">
      <c r="A1" s="103"/>
      <c r="B1" s="103"/>
      <c r="C1" s="103" t="s">
        <v>201</v>
      </c>
      <c r="D1" s="103"/>
      <c r="E1" s="103"/>
    </row>
    <row r="2" spans="1:5" s="59" customFormat="1" ht="15.75" customHeight="1">
      <c r="A2" s="104" t="s">
        <v>200</v>
      </c>
      <c r="B2" s="104"/>
      <c r="C2" s="104"/>
      <c r="D2" s="104"/>
      <c r="E2" s="104"/>
    </row>
    <row r="3" spans="1:5" s="59" customFormat="1" ht="15.75" customHeight="1">
      <c r="A3" s="105" t="s">
        <v>270</v>
      </c>
      <c r="B3" s="105"/>
      <c r="C3" s="105"/>
      <c r="D3" s="105"/>
      <c r="E3" s="105"/>
    </row>
    <row r="4" spans="1:5" s="59" customFormat="1" ht="15.75" customHeight="1">
      <c r="A4" s="66"/>
      <c r="B4" s="66"/>
      <c r="C4" s="67"/>
      <c r="D4" s="67"/>
      <c r="E4" s="67"/>
    </row>
    <row r="5" spans="1:6" s="59" customFormat="1" ht="27" customHeight="1">
      <c r="A5" s="102" t="s">
        <v>259</v>
      </c>
      <c r="B5" s="102"/>
      <c r="C5" s="102"/>
      <c r="D5" s="102"/>
      <c r="E5" s="102"/>
      <c r="F5" s="68"/>
    </row>
    <row r="6" spans="1:5" s="59" customFormat="1" ht="20.25" customHeight="1">
      <c r="A6" s="102"/>
      <c r="B6" s="102"/>
      <c r="C6" s="102"/>
      <c r="D6" s="102"/>
      <c r="E6" s="102"/>
    </row>
    <row r="7" spans="1:5" s="59" customFormat="1" ht="16.5" customHeight="1">
      <c r="A7" s="69"/>
      <c r="B7" s="69"/>
      <c r="C7" s="67"/>
      <c r="D7" s="67"/>
      <c r="E7" s="67"/>
    </row>
    <row r="8" spans="1:5" s="59" customFormat="1" ht="37.5">
      <c r="A8" s="9" t="s">
        <v>38</v>
      </c>
      <c r="B8" s="9" t="s">
        <v>160</v>
      </c>
      <c r="C8" s="9" t="s">
        <v>182</v>
      </c>
      <c r="D8" s="9" t="s">
        <v>202</v>
      </c>
      <c r="E8" s="9" t="s">
        <v>182</v>
      </c>
    </row>
    <row r="9" spans="1:5" s="55" customFormat="1" ht="15.75">
      <c r="A9" s="60">
        <v>1</v>
      </c>
      <c r="B9" s="60">
        <v>2</v>
      </c>
      <c r="C9" s="60"/>
      <c r="D9" s="60"/>
      <c r="E9" s="60">
        <v>3</v>
      </c>
    </row>
    <row r="10" spans="1:5" s="59" customFormat="1" ht="18.75">
      <c r="A10" s="52" t="s">
        <v>4</v>
      </c>
      <c r="B10" s="61" t="s">
        <v>3</v>
      </c>
      <c r="C10" s="35">
        <f>C11+C50</f>
        <v>907919780.51</v>
      </c>
      <c r="D10" s="35">
        <f>D11+D50</f>
        <v>23100148.61</v>
      </c>
      <c r="E10" s="35">
        <f>E11+E50</f>
        <v>931019929.12</v>
      </c>
    </row>
    <row r="11" spans="1:5" s="59" customFormat="1" ht="18.75">
      <c r="A11" s="52" t="s">
        <v>5</v>
      </c>
      <c r="B11" s="52"/>
      <c r="C11" s="35">
        <f>C12+C18+C24+C38+C43+C48</f>
        <v>543728317</v>
      </c>
      <c r="D11" s="35">
        <f>D12+D18+D24+D38+D43</f>
        <v>36374</v>
      </c>
      <c r="E11" s="35">
        <f>E12+E18+E24+E38+E43</f>
        <v>543764691</v>
      </c>
    </row>
    <row r="12" spans="1:5" s="59" customFormat="1" ht="25.5" customHeight="1">
      <c r="A12" s="9" t="s">
        <v>7</v>
      </c>
      <c r="B12" s="14" t="s">
        <v>6</v>
      </c>
      <c r="C12" s="35">
        <f>C13</f>
        <v>429920000</v>
      </c>
      <c r="D12" s="35">
        <f>D13</f>
        <v>10174</v>
      </c>
      <c r="E12" s="35">
        <f>E13</f>
        <v>429930174</v>
      </c>
    </row>
    <row r="13" spans="1:8" s="59" customFormat="1" ht="24" customHeight="1">
      <c r="A13" s="12" t="s">
        <v>9</v>
      </c>
      <c r="B13" s="3" t="s">
        <v>8</v>
      </c>
      <c r="C13" s="39">
        <f>C14+C15+C16+C17</f>
        <v>429920000</v>
      </c>
      <c r="D13" s="39">
        <f>D14+D15+D16+D17</f>
        <v>10174</v>
      </c>
      <c r="E13" s="39">
        <f>E14+E15+E16+E17</f>
        <v>429930174</v>
      </c>
      <c r="H13" s="62"/>
    </row>
    <row r="14" spans="1:6" s="59" customFormat="1" ht="75.75" customHeight="1">
      <c r="A14" s="6" t="s">
        <v>110</v>
      </c>
      <c r="B14" s="7" t="s">
        <v>39</v>
      </c>
      <c r="C14" s="23">
        <v>426100000</v>
      </c>
      <c r="D14" s="23">
        <v>0</v>
      </c>
      <c r="E14" s="23">
        <f>C14+D14</f>
        <v>426100000</v>
      </c>
      <c r="F14" s="54"/>
    </row>
    <row r="15" spans="1:6" s="59" customFormat="1" ht="114" customHeight="1">
      <c r="A15" s="6" t="s">
        <v>121</v>
      </c>
      <c r="B15" s="7" t="s">
        <v>41</v>
      </c>
      <c r="C15" s="23">
        <v>3000000</v>
      </c>
      <c r="D15" s="23">
        <v>0</v>
      </c>
      <c r="E15" s="23">
        <f>C15+D15</f>
        <v>3000000</v>
      </c>
      <c r="F15" s="54"/>
    </row>
    <row r="16" spans="1:6" s="59" customFormat="1" ht="52.5" customHeight="1">
      <c r="A16" s="2" t="s">
        <v>111</v>
      </c>
      <c r="B16" s="7" t="s">
        <v>138</v>
      </c>
      <c r="C16" s="23">
        <v>700000</v>
      </c>
      <c r="D16" s="23">
        <v>0</v>
      </c>
      <c r="E16" s="23">
        <f>C16+D16</f>
        <v>700000</v>
      </c>
      <c r="F16" s="54"/>
    </row>
    <row r="17" spans="1:6" s="59" customFormat="1" ht="99" customHeight="1">
      <c r="A17" s="2" t="s">
        <v>112</v>
      </c>
      <c r="B17" s="7" t="s">
        <v>40</v>
      </c>
      <c r="C17" s="23">
        <v>120000</v>
      </c>
      <c r="D17" s="23">
        <v>10174</v>
      </c>
      <c r="E17" s="23">
        <f>C17+D17</f>
        <v>130174</v>
      </c>
      <c r="F17" s="54"/>
    </row>
    <row r="18" spans="1:6" s="59" customFormat="1" ht="43.5" customHeight="1">
      <c r="A18" s="9" t="s">
        <v>197</v>
      </c>
      <c r="B18" s="19" t="s">
        <v>184</v>
      </c>
      <c r="C18" s="37">
        <f>C19</f>
        <v>7277117</v>
      </c>
      <c r="D18" s="37">
        <f>D19</f>
        <v>0</v>
      </c>
      <c r="E18" s="37">
        <f>E19</f>
        <v>7277117</v>
      </c>
      <c r="F18" s="54"/>
    </row>
    <row r="19" spans="1:6" s="59" customFormat="1" ht="43.5" customHeight="1">
      <c r="A19" s="13" t="s">
        <v>186</v>
      </c>
      <c r="B19" s="19" t="s">
        <v>185</v>
      </c>
      <c r="C19" s="24">
        <f>SUM(C20:C23)</f>
        <v>7277117</v>
      </c>
      <c r="D19" s="24">
        <f>D20+D21+D22</f>
        <v>0</v>
      </c>
      <c r="E19" s="24">
        <f>E20+E21+E22</f>
        <v>7277117</v>
      </c>
      <c r="F19" s="54"/>
    </row>
    <row r="20" spans="1:6" s="59" customFormat="1" ht="76.5" customHeight="1">
      <c r="A20" s="13" t="s">
        <v>187</v>
      </c>
      <c r="B20" s="19" t="s">
        <v>188</v>
      </c>
      <c r="C20" s="23">
        <v>2425169</v>
      </c>
      <c r="D20" s="23">
        <v>0</v>
      </c>
      <c r="E20" s="23">
        <f>C20+D20</f>
        <v>2425169</v>
      </c>
      <c r="F20" s="54"/>
    </row>
    <row r="21" spans="1:6" s="59" customFormat="1" ht="83.25" customHeight="1">
      <c r="A21" s="13" t="s">
        <v>189</v>
      </c>
      <c r="B21" s="19" t="s">
        <v>190</v>
      </c>
      <c r="C21" s="23">
        <v>47258</v>
      </c>
      <c r="D21" s="23">
        <v>0</v>
      </c>
      <c r="E21" s="23">
        <f>C21+D21</f>
        <v>47258</v>
      </c>
      <c r="F21" s="54"/>
    </row>
    <row r="22" spans="1:6" s="59" customFormat="1" ht="82.5" customHeight="1">
      <c r="A22" s="13" t="s">
        <v>191</v>
      </c>
      <c r="B22" s="19" t="s">
        <v>192</v>
      </c>
      <c r="C22" s="23">
        <v>4804690</v>
      </c>
      <c r="D22" s="23">
        <v>0</v>
      </c>
      <c r="E22" s="23">
        <f>C22+D22</f>
        <v>4804690</v>
      </c>
      <c r="F22" s="54"/>
    </row>
    <row r="23" spans="1:6" s="59" customFormat="1" ht="75.75" customHeight="1" hidden="1">
      <c r="A23" s="89" t="s">
        <v>193</v>
      </c>
      <c r="B23" s="97" t="s">
        <v>194</v>
      </c>
      <c r="C23" s="88">
        <v>0</v>
      </c>
      <c r="D23" s="88">
        <v>0</v>
      </c>
      <c r="E23" s="88">
        <f>C23+D23</f>
        <v>0</v>
      </c>
      <c r="F23" s="54"/>
    </row>
    <row r="24" spans="1:6" s="59" customFormat="1" ht="18.75">
      <c r="A24" s="9" t="s">
        <v>11</v>
      </c>
      <c r="B24" s="14" t="s">
        <v>10</v>
      </c>
      <c r="C24" s="43">
        <f>C25+C34+C37</f>
        <v>41000000</v>
      </c>
      <c r="D24" s="43">
        <f>D25+D34+D37</f>
        <v>0</v>
      </c>
      <c r="E24" s="43">
        <f>E25+E34+E37</f>
        <v>41000000</v>
      </c>
      <c r="F24" s="54"/>
    </row>
    <row r="25" spans="1:6" s="59" customFormat="1" ht="39.75" customHeight="1">
      <c r="A25" s="47" t="s">
        <v>142</v>
      </c>
      <c r="B25" s="7" t="s">
        <v>148</v>
      </c>
      <c r="C25" s="28">
        <f>C26+C29+C32+C33</f>
        <v>24900000</v>
      </c>
      <c r="D25" s="28">
        <f>D26+D29+D32+D33</f>
        <v>0</v>
      </c>
      <c r="E25" s="28">
        <f>C25+D25</f>
        <v>24900000</v>
      </c>
      <c r="F25" s="54"/>
    </row>
    <row r="26" spans="1:6" s="59" customFormat="1" ht="39" customHeight="1">
      <c r="A26" s="8" t="s">
        <v>143</v>
      </c>
      <c r="B26" s="7" t="s">
        <v>149</v>
      </c>
      <c r="C26" s="28">
        <f>C27+C28</f>
        <v>15000000</v>
      </c>
      <c r="D26" s="28">
        <f>D27</f>
        <v>0</v>
      </c>
      <c r="E26" s="28">
        <f>E27</f>
        <v>15000000</v>
      </c>
      <c r="F26" s="54"/>
    </row>
    <row r="27" spans="1:6" s="59" customFormat="1" ht="42.75" customHeight="1">
      <c r="A27" s="48" t="s">
        <v>143</v>
      </c>
      <c r="B27" s="49" t="s">
        <v>150</v>
      </c>
      <c r="C27" s="25">
        <v>15000000</v>
      </c>
      <c r="D27" s="26">
        <v>0</v>
      </c>
      <c r="E27" s="26">
        <f>C27+D27</f>
        <v>15000000</v>
      </c>
      <c r="F27" s="54"/>
    </row>
    <row r="28" spans="1:6" s="59" customFormat="1" ht="61.5" customHeight="1" hidden="1">
      <c r="A28" s="48" t="s">
        <v>144</v>
      </c>
      <c r="B28" s="65" t="s">
        <v>151</v>
      </c>
      <c r="C28" s="25">
        <v>0</v>
      </c>
      <c r="D28" s="26">
        <v>0</v>
      </c>
      <c r="E28" s="26">
        <f>C28+D28</f>
        <v>0</v>
      </c>
      <c r="F28" s="54"/>
    </row>
    <row r="29" spans="1:6" s="59" customFormat="1" ht="37.5">
      <c r="A29" s="8" t="s">
        <v>145</v>
      </c>
      <c r="B29" s="7" t="s">
        <v>152</v>
      </c>
      <c r="C29" s="28">
        <f>C30+C31</f>
        <v>8800000</v>
      </c>
      <c r="D29" s="28">
        <f>D30</f>
        <v>0</v>
      </c>
      <c r="E29" s="28">
        <f>E30</f>
        <v>8800000</v>
      </c>
      <c r="F29" s="54"/>
    </row>
    <row r="30" spans="1:6" s="59" customFormat="1" ht="42.75" customHeight="1">
      <c r="A30" s="48" t="s">
        <v>145</v>
      </c>
      <c r="B30" s="49" t="s">
        <v>153</v>
      </c>
      <c r="C30" s="25">
        <v>8800000</v>
      </c>
      <c r="D30" s="26">
        <v>0</v>
      </c>
      <c r="E30" s="26">
        <f>C30+D30</f>
        <v>8800000</v>
      </c>
      <c r="F30" s="54"/>
    </row>
    <row r="31" spans="1:6" s="59" customFormat="1" ht="63" customHeight="1" hidden="1">
      <c r="A31" s="95" t="s">
        <v>146</v>
      </c>
      <c r="B31" s="96" t="s">
        <v>154</v>
      </c>
      <c r="C31" s="92">
        <v>0</v>
      </c>
      <c r="D31" s="93"/>
      <c r="E31" s="75">
        <f>C31+D31</f>
        <v>0</v>
      </c>
      <c r="F31" s="54"/>
    </row>
    <row r="32" spans="1:6" s="59" customFormat="1" ht="63" customHeight="1" hidden="1">
      <c r="A32" s="95" t="s">
        <v>241</v>
      </c>
      <c r="B32" s="96" t="s">
        <v>242</v>
      </c>
      <c r="C32" s="92">
        <v>0</v>
      </c>
      <c r="D32" s="93">
        <v>0</v>
      </c>
      <c r="E32" s="93">
        <f>C32+D32</f>
        <v>0</v>
      </c>
      <c r="F32" s="54"/>
    </row>
    <row r="33" spans="1:6" s="59" customFormat="1" ht="33.75" customHeight="1">
      <c r="A33" s="10" t="s">
        <v>147</v>
      </c>
      <c r="B33" s="7" t="s">
        <v>155</v>
      </c>
      <c r="C33" s="24">
        <v>1100000</v>
      </c>
      <c r="D33" s="23">
        <v>0</v>
      </c>
      <c r="E33" s="23">
        <f>C33+D33</f>
        <v>1100000</v>
      </c>
      <c r="F33" s="54"/>
    </row>
    <row r="34" spans="1:6" s="59" customFormat="1" ht="18.75">
      <c r="A34" s="2" t="s">
        <v>12</v>
      </c>
      <c r="B34" s="3" t="s">
        <v>91</v>
      </c>
      <c r="C34" s="28">
        <f>C35+C36</f>
        <v>14500000</v>
      </c>
      <c r="D34" s="28">
        <f>D35</f>
        <v>0</v>
      </c>
      <c r="E34" s="28">
        <f>E35</f>
        <v>14500000</v>
      </c>
      <c r="F34" s="54"/>
    </row>
    <row r="35" spans="1:6" s="59" customFormat="1" ht="34.5" customHeight="1">
      <c r="A35" s="11" t="s">
        <v>12</v>
      </c>
      <c r="B35" s="50" t="s">
        <v>58</v>
      </c>
      <c r="C35" s="51">
        <v>14500000</v>
      </c>
      <c r="D35" s="23">
        <v>0</v>
      </c>
      <c r="E35" s="26">
        <f>C35+D35</f>
        <v>14500000</v>
      </c>
      <c r="F35" s="54"/>
    </row>
    <row r="36" spans="1:6" s="59" customFormat="1" ht="46.5" customHeight="1" hidden="1">
      <c r="A36" s="83" t="s">
        <v>59</v>
      </c>
      <c r="B36" s="84" t="s">
        <v>60</v>
      </c>
      <c r="C36" s="93">
        <v>0</v>
      </c>
      <c r="D36" s="93"/>
      <c r="E36" s="75">
        <f aca="true" t="shared" si="0" ref="E36:E42">C36+D36</f>
        <v>0</v>
      </c>
      <c r="F36" s="54"/>
    </row>
    <row r="37" spans="1:6" s="59" customFormat="1" ht="46.5" customHeight="1">
      <c r="A37" s="2" t="s">
        <v>168</v>
      </c>
      <c r="B37" s="3" t="s">
        <v>167</v>
      </c>
      <c r="C37" s="23">
        <v>1600000</v>
      </c>
      <c r="D37" s="23">
        <v>0</v>
      </c>
      <c r="E37" s="23">
        <f>C37+D37</f>
        <v>1600000</v>
      </c>
      <c r="F37" s="54"/>
    </row>
    <row r="38" spans="1:6" s="59" customFormat="1" ht="18.75" customHeight="1">
      <c r="A38" s="9" t="s">
        <v>14</v>
      </c>
      <c r="B38" s="14" t="s">
        <v>13</v>
      </c>
      <c r="C38" s="43">
        <f>C39+C40</f>
        <v>61000000</v>
      </c>
      <c r="D38" s="43">
        <f>D39+D40</f>
        <v>0</v>
      </c>
      <c r="E38" s="43">
        <f>E39+E40</f>
        <v>61000000</v>
      </c>
      <c r="F38" s="54"/>
    </row>
    <row r="39" spans="1:6" s="59" customFormat="1" ht="48.75" customHeight="1">
      <c r="A39" s="2" t="s">
        <v>47</v>
      </c>
      <c r="B39" s="3" t="s">
        <v>0</v>
      </c>
      <c r="C39" s="23">
        <v>8000000</v>
      </c>
      <c r="D39" s="23">
        <v>0</v>
      </c>
      <c r="E39" s="23">
        <f t="shared" si="0"/>
        <v>8000000</v>
      </c>
      <c r="F39" s="54"/>
    </row>
    <row r="40" spans="1:6" s="59" customFormat="1" ht="18.75">
      <c r="A40" s="12" t="s">
        <v>53</v>
      </c>
      <c r="B40" s="4" t="s">
        <v>117</v>
      </c>
      <c r="C40" s="28">
        <f>C41+C42</f>
        <v>53000000</v>
      </c>
      <c r="D40" s="28">
        <f>D41+D42</f>
        <v>0</v>
      </c>
      <c r="E40" s="28">
        <f>E41+E42</f>
        <v>53000000</v>
      </c>
      <c r="F40" s="54"/>
    </row>
    <row r="41" spans="1:6" s="59" customFormat="1" ht="48" customHeight="1">
      <c r="A41" s="40" t="s">
        <v>216</v>
      </c>
      <c r="B41" s="19" t="s">
        <v>217</v>
      </c>
      <c r="C41" s="23">
        <v>51000000</v>
      </c>
      <c r="D41" s="23">
        <v>0</v>
      </c>
      <c r="E41" s="23">
        <f t="shared" si="0"/>
        <v>51000000</v>
      </c>
      <c r="F41" s="54"/>
    </row>
    <row r="42" spans="1:6" s="59" customFormat="1" ht="44.25" customHeight="1">
      <c r="A42" s="40" t="s">
        <v>218</v>
      </c>
      <c r="B42" s="19" t="s">
        <v>219</v>
      </c>
      <c r="C42" s="23">
        <v>2000000</v>
      </c>
      <c r="D42" s="23">
        <v>0</v>
      </c>
      <c r="E42" s="23">
        <f t="shared" si="0"/>
        <v>2000000</v>
      </c>
      <c r="F42" s="54"/>
    </row>
    <row r="43" spans="1:6" s="59" customFormat="1" ht="18.75">
      <c r="A43" s="9" t="s">
        <v>16</v>
      </c>
      <c r="B43" s="14" t="s">
        <v>15</v>
      </c>
      <c r="C43" s="43">
        <f>C44+C45+C46+C47</f>
        <v>4531200</v>
      </c>
      <c r="D43" s="43">
        <f>D44+D45+D46</f>
        <v>26200</v>
      </c>
      <c r="E43" s="43">
        <f>E44+E45+E46</f>
        <v>4557400</v>
      </c>
      <c r="F43" s="54"/>
    </row>
    <row r="44" spans="1:6" s="59" customFormat="1" ht="63.75" customHeight="1">
      <c r="A44" s="13" t="s">
        <v>48</v>
      </c>
      <c r="B44" s="14" t="s">
        <v>17</v>
      </c>
      <c r="C44" s="24">
        <v>4500000</v>
      </c>
      <c r="D44" s="23">
        <v>0</v>
      </c>
      <c r="E44" s="23">
        <f aca="true" t="shared" si="1" ref="E44:E49">C44+D44</f>
        <v>4500000</v>
      </c>
      <c r="F44" s="54"/>
    </row>
    <row r="45" spans="1:6" s="59" customFormat="1" ht="42.75" customHeight="1">
      <c r="A45" s="13" t="s">
        <v>178</v>
      </c>
      <c r="B45" s="14" t="s">
        <v>179</v>
      </c>
      <c r="C45" s="24">
        <v>20000</v>
      </c>
      <c r="D45" s="23">
        <v>15000</v>
      </c>
      <c r="E45" s="23">
        <f t="shared" si="1"/>
        <v>35000</v>
      </c>
      <c r="F45" s="54"/>
    </row>
    <row r="46" spans="1:6" s="59" customFormat="1" ht="97.5" customHeight="1">
      <c r="A46" s="101" t="s">
        <v>224</v>
      </c>
      <c r="B46" s="3" t="s">
        <v>223</v>
      </c>
      <c r="C46" s="41">
        <v>11200</v>
      </c>
      <c r="D46" s="42">
        <v>11200</v>
      </c>
      <c r="E46" s="42">
        <f>C46+D46</f>
        <v>22400</v>
      </c>
      <c r="F46" s="54"/>
    </row>
    <row r="47" spans="1:6" s="59" customFormat="1" ht="97.5" customHeight="1" hidden="1">
      <c r="A47" s="94" t="s">
        <v>231</v>
      </c>
      <c r="B47" s="79" t="s">
        <v>232</v>
      </c>
      <c r="C47" s="78">
        <v>0</v>
      </c>
      <c r="D47" s="75">
        <v>0</v>
      </c>
      <c r="E47" s="75">
        <f t="shared" si="1"/>
        <v>0</v>
      </c>
      <c r="F47" s="54"/>
    </row>
    <row r="48" spans="1:6" s="59" customFormat="1" ht="42.75" customHeight="1" hidden="1">
      <c r="A48" s="77" t="s">
        <v>140</v>
      </c>
      <c r="B48" s="79" t="s">
        <v>141</v>
      </c>
      <c r="C48" s="74">
        <f>C49</f>
        <v>0</v>
      </c>
      <c r="D48" s="74">
        <v>0</v>
      </c>
      <c r="E48" s="75">
        <f t="shared" si="1"/>
        <v>0</v>
      </c>
      <c r="F48" s="54"/>
    </row>
    <row r="49" spans="1:6" s="59" customFormat="1" ht="45" customHeight="1" hidden="1">
      <c r="A49" s="77" t="s">
        <v>199</v>
      </c>
      <c r="B49" s="79" t="s">
        <v>198</v>
      </c>
      <c r="C49" s="75">
        <v>0</v>
      </c>
      <c r="D49" s="75">
        <v>0</v>
      </c>
      <c r="E49" s="75">
        <f t="shared" si="1"/>
        <v>0</v>
      </c>
      <c r="F49" s="54"/>
    </row>
    <row r="50" spans="1:6" s="59" customFormat="1" ht="18.75">
      <c r="A50" s="52" t="s">
        <v>18</v>
      </c>
      <c r="B50" s="14"/>
      <c r="C50" s="43">
        <f>C51+C58+C64+C66+C74+C89</f>
        <v>364191463.51</v>
      </c>
      <c r="D50" s="43">
        <f>D51+D58+D64+D66+D74+D89</f>
        <v>23063774.61</v>
      </c>
      <c r="E50" s="43">
        <f>E51+E58+E64+E66+E74+E89</f>
        <v>387255238.12</v>
      </c>
      <c r="F50" s="54"/>
    </row>
    <row r="51" spans="1:6" s="59" customFormat="1" ht="39.75" customHeight="1">
      <c r="A51" s="13" t="s">
        <v>20</v>
      </c>
      <c r="B51" s="14" t="s">
        <v>19</v>
      </c>
      <c r="C51" s="43">
        <f>C52+C56+C57</f>
        <v>266887791</v>
      </c>
      <c r="D51" s="43">
        <f>D52+D56+D57</f>
        <v>-6449</v>
      </c>
      <c r="E51" s="43">
        <f>E52+E56+E57</f>
        <v>266881342</v>
      </c>
      <c r="F51" s="54"/>
    </row>
    <row r="52" spans="1:6" s="59" customFormat="1" ht="98.25" customHeight="1">
      <c r="A52" s="13" t="s">
        <v>57</v>
      </c>
      <c r="B52" s="14" t="s">
        <v>21</v>
      </c>
      <c r="C52" s="28">
        <f>C53+C54+C55</f>
        <v>265128591</v>
      </c>
      <c r="D52" s="28">
        <f>D53+D54+D55</f>
        <v>8060</v>
      </c>
      <c r="E52" s="28">
        <f aca="true" t="shared" si="2" ref="E52:E57">C52+D52</f>
        <v>265136651</v>
      </c>
      <c r="F52" s="54"/>
    </row>
    <row r="53" spans="1:6" s="59" customFormat="1" ht="83.25" customHeight="1">
      <c r="A53" s="13" t="s">
        <v>118</v>
      </c>
      <c r="B53" s="9" t="s">
        <v>85</v>
      </c>
      <c r="C53" s="24">
        <v>232410000</v>
      </c>
      <c r="D53" s="23">
        <v>0</v>
      </c>
      <c r="E53" s="23">
        <f t="shared" si="2"/>
        <v>232410000</v>
      </c>
      <c r="F53" s="54"/>
    </row>
    <row r="54" spans="1:6" s="59" customFormat="1" ht="85.5" customHeight="1">
      <c r="A54" s="10" t="s">
        <v>54</v>
      </c>
      <c r="B54" s="7" t="s">
        <v>2</v>
      </c>
      <c r="C54" s="24">
        <v>18591</v>
      </c>
      <c r="D54" s="23">
        <v>8060</v>
      </c>
      <c r="E54" s="23">
        <f t="shared" si="2"/>
        <v>26651</v>
      </c>
      <c r="F54" s="54"/>
    </row>
    <row r="55" spans="1:6" s="59" customFormat="1" ht="47.25" customHeight="1">
      <c r="A55" s="10" t="s">
        <v>210</v>
      </c>
      <c r="B55" s="14" t="s">
        <v>209</v>
      </c>
      <c r="C55" s="24">
        <v>32700000</v>
      </c>
      <c r="D55" s="23">
        <v>0</v>
      </c>
      <c r="E55" s="23">
        <f t="shared" si="2"/>
        <v>32700000</v>
      </c>
      <c r="F55" s="54"/>
    </row>
    <row r="56" spans="1:6" s="59" customFormat="1" ht="57.75" customHeight="1">
      <c r="A56" s="13" t="s">
        <v>35</v>
      </c>
      <c r="B56" s="14" t="s">
        <v>34</v>
      </c>
      <c r="C56" s="24">
        <v>1219200</v>
      </c>
      <c r="D56" s="23">
        <v>0</v>
      </c>
      <c r="E56" s="23">
        <f t="shared" si="2"/>
        <v>1219200</v>
      </c>
      <c r="F56" s="54"/>
    </row>
    <row r="57" spans="1:6" s="59" customFormat="1" ht="79.5" customHeight="1">
      <c r="A57" s="10" t="s">
        <v>55</v>
      </c>
      <c r="B57" s="7" t="s">
        <v>1</v>
      </c>
      <c r="C57" s="24">
        <v>540000</v>
      </c>
      <c r="D57" s="23">
        <v>-14509</v>
      </c>
      <c r="E57" s="23">
        <f t="shared" si="2"/>
        <v>525491</v>
      </c>
      <c r="F57" s="54"/>
    </row>
    <row r="58" spans="1:6" s="59" customFormat="1" ht="32.25" customHeight="1">
      <c r="A58" s="13" t="s">
        <v>26</v>
      </c>
      <c r="B58" s="9" t="s">
        <v>27</v>
      </c>
      <c r="C58" s="29">
        <f>C59</f>
        <v>60489331.510000005</v>
      </c>
      <c r="D58" s="29">
        <f>D59</f>
        <v>22318889.61</v>
      </c>
      <c r="E58" s="29">
        <f>E59</f>
        <v>82808221.12</v>
      </c>
      <c r="F58" s="54"/>
    </row>
    <row r="59" spans="1:6" s="59" customFormat="1" ht="24" customHeight="1">
      <c r="A59" s="13" t="s">
        <v>28</v>
      </c>
      <c r="B59" s="9" t="s">
        <v>29</v>
      </c>
      <c r="C59" s="28">
        <f>C60+C61+C62+C63</f>
        <v>60489331.510000005</v>
      </c>
      <c r="D59" s="28">
        <f>D60+D61+D62+D63</f>
        <v>22318889.61</v>
      </c>
      <c r="E59" s="28">
        <f>E60+E61+E62+E63</f>
        <v>82808221.12</v>
      </c>
      <c r="F59" s="54"/>
    </row>
    <row r="60" spans="1:6" s="59" customFormat="1" ht="40.5" customHeight="1">
      <c r="A60" s="11" t="s">
        <v>124</v>
      </c>
      <c r="B60" s="5" t="s">
        <v>125</v>
      </c>
      <c r="C60" s="27">
        <v>1071904.43</v>
      </c>
      <c r="D60" s="36">
        <v>388205.57</v>
      </c>
      <c r="E60" s="26">
        <f aca="true" t="shared" si="3" ref="E60:E65">C60+D60</f>
        <v>1460110</v>
      </c>
      <c r="F60" s="54"/>
    </row>
    <row r="61" spans="1:6" s="59" customFormat="1" ht="42.75" customHeight="1">
      <c r="A61" s="11" t="s">
        <v>126</v>
      </c>
      <c r="B61" s="5" t="s">
        <v>127</v>
      </c>
      <c r="C61" s="25">
        <v>61.12</v>
      </c>
      <c r="D61" s="26">
        <v>0</v>
      </c>
      <c r="E61" s="26">
        <f t="shared" si="3"/>
        <v>61.12</v>
      </c>
      <c r="F61" s="54"/>
    </row>
    <row r="62" spans="1:6" s="59" customFormat="1" ht="30" customHeight="1">
      <c r="A62" s="11" t="s">
        <v>128</v>
      </c>
      <c r="B62" s="5" t="s">
        <v>130</v>
      </c>
      <c r="C62" s="27">
        <v>12097016.62</v>
      </c>
      <c r="D62" s="36">
        <v>2492853.38</v>
      </c>
      <c r="E62" s="26">
        <f t="shared" si="3"/>
        <v>14589870</v>
      </c>
      <c r="F62" s="54"/>
    </row>
    <row r="63" spans="1:6" s="59" customFormat="1" ht="28.5" customHeight="1">
      <c r="A63" s="11" t="s">
        <v>129</v>
      </c>
      <c r="B63" s="5" t="s">
        <v>131</v>
      </c>
      <c r="C63" s="27">
        <v>47320349.34</v>
      </c>
      <c r="D63" s="36">
        <v>19437830.66</v>
      </c>
      <c r="E63" s="26">
        <f t="shared" si="3"/>
        <v>66758180</v>
      </c>
      <c r="F63" s="54"/>
    </row>
    <row r="64" spans="1:6" s="59" customFormat="1" ht="37.5">
      <c r="A64" s="13" t="s">
        <v>87</v>
      </c>
      <c r="B64" s="14" t="s">
        <v>22</v>
      </c>
      <c r="C64" s="43">
        <f>C65</f>
        <v>7795387</v>
      </c>
      <c r="D64" s="43">
        <f>D65</f>
        <v>5150</v>
      </c>
      <c r="E64" s="43">
        <f>E65</f>
        <v>7800537</v>
      </c>
      <c r="F64" s="53"/>
    </row>
    <row r="65" spans="1:7" s="59" customFormat="1" ht="30" customHeight="1">
      <c r="A65" s="2" t="s">
        <v>89</v>
      </c>
      <c r="B65" s="3" t="s">
        <v>88</v>
      </c>
      <c r="C65" s="23">
        <v>7795387</v>
      </c>
      <c r="D65" s="42">
        <f>2060+2560+530</f>
        <v>5150</v>
      </c>
      <c r="E65" s="23">
        <f t="shared" si="3"/>
        <v>7800537</v>
      </c>
      <c r="F65" s="53"/>
      <c r="G65" s="54"/>
    </row>
    <row r="66" spans="1:6" s="59" customFormat="1" ht="33.75" customHeight="1">
      <c r="A66" s="13" t="s">
        <v>36</v>
      </c>
      <c r="B66" s="14" t="s">
        <v>37</v>
      </c>
      <c r="C66" s="43">
        <f>SUM(C67:C73)</f>
        <v>21351370</v>
      </c>
      <c r="D66" s="43">
        <f>D69+D71+D72</f>
        <v>36000</v>
      </c>
      <c r="E66" s="43">
        <f>E69+E71+E72</f>
        <v>21387370</v>
      </c>
      <c r="F66" s="54"/>
    </row>
    <row r="67" spans="1:6" s="59" customFormat="1" ht="79.5" customHeight="1" hidden="1">
      <c r="A67" s="13" t="s">
        <v>230</v>
      </c>
      <c r="B67" s="14" t="s">
        <v>229</v>
      </c>
      <c r="C67" s="23">
        <v>0</v>
      </c>
      <c r="D67" s="23">
        <v>0</v>
      </c>
      <c r="E67" s="23">
        <f aca="true" t="shared" si="4" ref="E67:E73">C67+D67</f>
        <v>0</v>
      </c>
      <c r="F67" s="54"/>
    </row>
    <row r="68" spans="1:6" s="59" customFormat="1" ht="85.5" customHeight="1" hidden="1">
      <c r="A68" s="2" t="s">
        <v>257</v>
      </c>
      <c r="B68" s="14" t="s">
        <v>256</v>
      </c>
      <c r="C68" s="23">
        <v>0</v>
      </c>
      <c r="D68" s="23">
        <v>0</v>
      </c>
      <c r="E68" s="23">
        <f t="shared" si="4"/>
        <v>0</v>
      </c>
      <c r="F68" s="54"/>
    </row>
    <row r="69" spans="1:6" s="59" customFormat="1" ht="96" customHeight="1">
      <c r="A69" s="13" t="s">
        <v>56</v>
      </c>
      <c r="B69" s="14" t="s">
        <v>86</v>
      </c>
      <c r="C69" s="23">
        <v>19731990</v>
      </c>
      <c r="D69" s="23">
        <v>0</v>
      </c>
      <c r="E69" s="23">
        <f t="shared" si="4"/>
        <v>19731990</v>
      </c>
      <c r="F69" s="54"/>
    </row>
    <row r="70" spans="1:6" s="59" customFormat="1" ht="75.75" customHeight="1" hidden="1">
      <c r="A70" s="2" t="s">
        <v>226</v>
      </c>
      <c r="B70" s="3" t="s">
        <v>225</v>
      </c>
      <c r="C70" s="42">
        <v>0</v>
      </c>
      <c r="D70" s="42">
        <v>0</v>
      </c>
      <c r="E70" s="42">
        <f t="shared" si="4"/>
        <v>0</v>
      </c>
      <c r="F70" s="54"/>
    </row>
    <row r="71" spans="1:6" s="59" customFormat="1" ht="46.5" customHeight="1">
      <c r="A71" s="2" t="s">
        <v>156</v>
      </c>
      <c r="B71" s="3" t="s">
        <v>157</v>
      </c>
      <c r="C71" s="41">
        <v>1601480</v>
      </c>
      <c r="D71" s="42">
        <v>0</v>
      </c>
      <c r="E71" s="42">
        <f t="shared" si="4"/>
        <v>1601480</v>
      </c>
      <c r="F71" s="54"/>
    </row>
    <row r="72" spans="1:6" s="59" customFormat="1" ht="75.75" customHeight="1">
      <c r="A72" s="2" t="s">
        <v>226</v>
      </c>
      <c r="B72" s="3" t="s">
        <v>225</v>
      </c>
      <c r="C72" s="41">
        <v>17900</v>
      </c>
      <c r="D72" s="42">
        <v>36000</v>
      </c>
      <c r="E72" s="42">
        <f>C72+D72</f>
        <v>53900</v>
      </c>
      <c r="F72" s="54"/>
    </row>
    <row r="73" spans="1:6" s="59" customFormat="1" ht="63.75" customHeight="1" hidden="1">
      <c r="A73" s="90" t="s">
        <v>181</v>
      </c>
      <c r="B73" s="79" t="s">
        <v>180</v>
      </c>
      <c r="C73" s="78">
        <v>0</v>
      </c>
      <c r="D73" s="75">
        <v>0</v>
      </c>
      <c r="E73" s="75">
        <f t="shared" si="4"/>
        <v>0</v>
      </c>
      <c r="F73" s="54"/>
    </row>
    <row r="74" spans="1:6" s="59" customFormat="1" ht="28.5" customHeight="1">
      <c r="A74" s="13" t="s">
        <v>24</v>
      </c>
      <c r="B74" s="14" t="s">
        <v>23</v>
      </c>
      <c r="C74" s="43">
        <f>C75+C76+C77+C78+C79+C80+C81+C82+C83+C85+C86+C87+C88</f>
        <v>7421384</v>
      </c>
      <c r="D74" s="43">
        <f>D75+D76+D77+D78+D79+D80+D81+D82+D83+D85+D86+D87+D88</f>
        <v>710184</v>
      </c>
      <c r="E74" s="43">
        <f>E75+E76+E77+E78+E79+E80+E81+E82+E83+E85+E86+E87+E88</f>
        <v>8131568</v>
      </c>
      <c r="F74" s="54"/>
    </row>
    <row r="75" spans="1:6" s="59" customFormat="1" ht="84" customHeight="1">
      <c r="A75" s="10" t="s">
        <v>183</v>
      </c>
      <c r="B75" s="7" t="s">
        <v>42</v>
      </c>
      <c r="C75" s="24">
        <v>50000</v>
      </c>
      <c r="D75" s="23">
        <v>7932</v>
      </c>
      <c r="E75" s="23">
        <f aca="true" t="shared" si="5" ref="E75:E82">C75+D75</f>
        <v>57932</v>
      </c>
      <c r="F75" s="54"/>
    </row>
    <row r="76" spans="1:6" s="59" customFormat="1" ht="61.5" customHeight="1">
      <c r="A76" s="10" t="s">
        <v>43</v>
      </c>
      <c r="B76" s="7" t="s">
        <v>44</v>
      </c>
      <c r="C76" s="24">
        <v>3000</v>
      </c>
      <c r="D76" s="23">
        <v>0</v>
      </c>
      <c r="E76" s="23">
        <f t="shared" si="5"/>
        <v>3000</v>
      </c>
      <c r="F76" s="54"/>
    </row>
    <row r="77" spans="1:6" s="59" customFormat="1" ht="69" customHeight="1" hidden="1">
      <c r="A77" s="90" t="s">
        <v>61</v>
      </c>
      <c r="B77" s="91" t="s">
        <v>33</v>
      </c>
      <c r="C77" s="75">
        <v>0</v>
      </c>
      <c r="D77" s="75"/>
      <c r="E77" s="75">
        <f t="shared" si="5"/>
        <v>0</v>
      </c>
      <c r="F77" s="54"/>
    </row>
    <row r="78" spans="1:6" s="59" customFormat="1" ht="63" customHeight="1">
      <c r="A78" s="10" t="s">
        <v>243</v>
      </c>
      <c r="B78" s="7" t="s">
        <v>244</v>
      </c>
      <c r="C78" s="42">
        <v>1500</v>
      </c>
      <c r="D78" s="42">
        <v>0</v>
      </c>
      <c r="E78" s="42">
        <f t="shared" si="5"/>
        <v>1500</v>
      </c>
      <c r="F78" s="54"/>
    </row>
    <row r="79" spans="1:6" s="59" customFormat="1" ht="87" customHeight="1" hidden="1">
      <c r="A79" s="90" t="s">
        <v>134</v>
      </c>
      <c r="B79" s="91" t="s">
        <v>123</v>
      </c>
      <c r="C79" s="78">
        <v>0</v>
      </c>
      <c r="D79" s="75"/>
      <c r="E79" s="75">
        <f t="shared" si="5"/>
        <v>0</v>
      </c>
      <c r="F79" s="54"/>
    </row>
    <row r="80" spans="1:6" s="59" customFormat="1" ht="51.75" customHeight="1" hidden="1">
      <c r="A80" s="90" t="s">
        <v>207</v>
      </c>
      <c r="B80" s="73" t="s">
        <v>206</v>
      </c>
      <c r="C80" s="78">
        <v>0</v>
      </c>
      <c r="D80" s="75"/>
      <c r="E80" s="75">
        <f t="shared" si="5"/>
        <v>0</v>
      </c>
      <c r="F80" s="54"/>
    </row>
    <row r="81" spans="1:6" s="59" customFormat="1" ht="30.75" customHeight="1">
      <c r="A81" s="10" t="s">
        <v>46</v>
      </c>
      <c r="B81" s="9" t="s">
        <v>45</v>
      </c>
      <c r="C81" s="24">
        <v>100000</v>
      </c>
      <c r="D81" s="23">
        <v>42500</v>
      </c>
      <c r="E81" s="23">
        <f t="shared" si="5"/>
        <v>142500</v>
      </c>
      <c r="F81" s="54"/>
    </row>
    <row r="82" spans="1:6" s="59" customFormat="1" ht="62.25" customHeight="1">
      <c r="A82" s="10" t="s">
        <v>176</v>
      </c>
      <c r="B82" s="9" t="s">
        <v>136</v>
      </c>
      <c r="C82" s="28">
        <v>590000</v>
      </c>
      <c r="D82" s="23">
        <v>0</v>
      </c>
      <c r="E82" s="23">
        <f t="shared" si="5"/>
        <v>590000</v>
      </c>
      <c r="F82" s="54"/>
    </row>
    <row r="83" spans="1:6" s="59" customFormat="1" ht="41.25" customHeight="1">
      <c r="A83" s="10" t="s">
        <v>116</v>
      </c>
      <c r="B83" s="4" t="s">
        <v>32</v>
      </c>
      <c r="C83" s="28">
        <f>C84</f>
        <v>832000</v>
      </c>
      <c r="D83" s="28">
        <f>D84</f>
        <v>300000</v>
      </c>
      <c r="E83" s="28">
        <f>E84</f>
        <v>1132000</v>
      </c>
      <c r="F83" s="54"/>
    </row>
    <row r="84" spans="1:6" s="59" customFormat="1" ht="43.5" customHeight="1">
      <c r="A84" s="11" t="s">
        <v>122</v>
      </c>
      <c r="B84" s="5" t="s">
        <v>90</v>
      </c>
      <c r="C84" s="36">
        <v>832000</v>
      </c>
      <c r="D84" s="36">
        <v>300000</v>
      </c>
      <c r="E84" s="26">
        <f>C84+D84</f>
        <v>1132000</v>
      </c>
      <c r="F84" s="54"/>
    </row>
    <row r="85" spans="1:6" s="59" customFormat="1" ht="84" customHeight="1">
      <c r="A85" s="2" t="s">
        <v>258</v>
      </c>
      <c r="B85" s="4" t="s">
        <v>137</v>
      </c>
      <c r="C85" s="24">
        <v>25710</v>
      </c>
      <c r="D85" s="23">
        <v>14000</v>
      </c>
      <c r="E85" s="23">
        <f>C85+D85</f>
        <v>39710</v>
      </c>
      <c r="F85" s="54"/>
    </row>
    <row r="86" spans="1:6" s="59" customFormat="1" ht="79.5" customHeight="1">
      <c r="A86" s="10" t="s">
        <v>228</v>
      </c>
      <c r="B86" s="4" t="s">
        <v>227</v>
      </c>
      <c r="C86" s="41">
        <v>2611865</v>
      </c>
      <c r="D86" s="42">
        <v>311255</v>
      </c>
      <c r="E86" s="42">
        <f>C86+D86</f>
        <v>2923120</v>
      </c>
      <c r="F86" s="54"/>
    </row>
    <row r="87" spans="1:6" s="59" customFormat="1" ht="69" customHeight="1">
      <c r="A87" s="2" t="s">
        <v>158</v>
      </c>
      <c r="B87" s="4" t="s">
        <v>159</v>
      </c>
      <c r="C87" s="41">
        <v>8000</v>
      </c>
      <c r="D87" s="42">
        <v>8000</v>
      </c>
      <c r="E87" s="42">
        <f>C87+D87</f>
        <v>16000</v>
      </c>
      <c r="F87" s="54"/>
    </row>
    <row r="88" spans="1:6" s="59" customFormat="1" ht="48" customHeight="1">
      <c r="A88" s="13" t="s">
        <v>31</v>
      </c>
      <c r="B88" s="14" t="s">
        <v>30</v>
      </c>
      <c r="C88" s="23">
        <v>3199309</v>
      </c>
      <c r="D88" s="23">
        <v>26497</v>
      </c>
      <c r="E88" s="23">
        <f>C88+D88</f>
        <v>3225806</v>
      </c>
      <c r="F88" s="54"/>
    </row>
    <row r="89" spans="1:6" s="59" customFormat="1" ht="25.5" customHeight="1">
      <c r="A89" s="13" t="s">
        <v>52</v>
      </c>
      <c r="B89" s="14" t="s">
        <v>51</v>
      </c>
      <c r="C89" s="28">
        <f>C90</f>
        <v>246200</v>
      </c>
      <c r="D89" s="28">
        <f>D90</f>
        <v>0</v>
      </c>
      <c r="E89" s="28">
        <f>E90</f>
        <v>246200</v>
      </c>
      <c r="F89" s="54"/>
    </row>
    <row r="90" spans="1:6" s="59" customFormat="1" ht="35.25" customHeight="1">
      <c r="A90" s="13" t="s">
        <v>50</v>
      </c>
      <c r="B90" s="14" t="s">
        <v>49</v>
      </c>
      <c r="C90" s="31">
        <v>246200</v>
      </c>
      <c r="D90" s="31">
        <v>0</v>
      </c>
      <c r="E90" s="31">
        <f>C90+D90</f>
        <v>246200</v>
      </c>
      <c r="F90" s="54"/>
    </row>
    <row r="91" spans="1:6" s="59" customFormat="1" ht="32.25" customHeight="1">
      <c r="A91" s="16" t="s">
        <v>62</v>
      </c>
      <c r="B91" s="15" t="s">
        <v>63</v>
      </c>
      <c r="C91" s="30">
        <f>C92+C95+C160+C162</f>
        <v>615128516.4</v>
      </c>
      <c r="D91" s="30">
        <f>D95+D160+D162</f>
        <v>1333444.69</v>
      </c>
      <c r="E91" s="30">
        <f>E95+E160+E162</f>
        <v>616461961.0899999</v>
      </c>
      <c r="F91" s="54"/>
    </row>
    <row r="92" spans="1:6" s="59" customFormat="1" ht="32.25" customHeight="1" hidden="1">
      <c r="A92" s="16" t="s">
        <v>92</v>
      </c>
      <c r="B92" s="15" t="s">
        <v>93</v>
      </c>
      <c r="C92" s="29">
        <f aca="true" t="shared" si="6" ref="C92:E93">C93</f>
        <v>0</v>
      </c>
      <c r="D92" s="29">
        <f t="shared" si="6"/>
        <v>0</v>
      </c>
      <c r="E92" s="29">
        <f t="shared" si="6"/>
        <v>0</v>
      </c>
      <c r="F92" s="54"/>
    </row>
    <row r="93" spans="1:6" s="59" customFormat="1" ht="43.5" customHeight="1" hidden="1">
      <c r="A93" s="2" t="s">
        <v>94</v>
      </c>
      <c r="B93" s="3" t="s">
        <v>109</v>
      </c>
      <c r="C93" s="29">
        <f t="shared" si="6"/>
        <v>0</v>
      </c>
      <c r="D93" s="29">
        <f t="shared" si="6"/>
        <v>0</v>
      </c>
      <c r="E93" s="29">
        <f t="shared" si="6"/>
        <v>0</v>
      </c>
      <c r="F93" s="54"/>
    </row>
    <row r="94" spans="1:6" s="59" customFormat="1" ht="38.25" customHeight="1" hidden="1">
      <c r="A94" s="2" t="s">
        <v>119</v>
      </c>
      <c r="B94" s="3" t="s">
        <v>95</v>
      </c>
      <c r="C94" s="28">
        <v>0</v>
      </c>
      <c r="D94" s="23">
        <v>0</v>
      </c>
      <c r="E94" s="23">
        <f>C94+D94</f>
        <v>0</v>
      </c>
      <c r="F94" s="54"/>
    </row>
    <row r="95" spans="1:6" s="59" customFormat="1" ht="50.25" customHeight="1">
      <c r="A95" s="20" t="s">
        <v>64</v>
      </c>
      <c r="B95" s="21" t="s">
        <v>65</v>
      </c>
      <c r="C95" s="29">
        <f>C96+C99+C120+C155</f>
        <v>509805126.4</v>
      </c>
      <c r="D95" s="29">
        <f>D96+D99+D120+D155</f>
        <v>1333444.69</v>
      </c>
      <c r="E95" s="29">
        <f>E96+E99+E120+E155</f>
        <v>511138571.09</v>
      </c>
      <c r="F95" s="54"/>
    </row>
    <row r="96" spans="1:6" s="59" customFormat="1" ht="44.25" customHeight="1">
      <c r="A96" s="20" t="s">
        <v>66</v>
      </c>
      <c r="B96" s="15" t="s">
        <v>67</v>
      </c>
      <c r="C96" s="30">
        <f>C97+C98</f>
        <v>9396000</v>
      </c>
      <c r="D96" s="30">
        <f>D97+D98</f>
        <v>0</v>
      </c>
      <c r="E96" s="30">
        <f>C96+D96</f>
        <v>9396000</v>
      </c>
      <c r="F96" s="54"/>
    </row>
    <row r="97" spans="1:6" s="59" customFormat="1" ht="43.5" customHeight="1">
      <c r="A97" s="22" t="s">
        <v>99</v>
      </c>
      <c r="B97" s="4" t="s">
        <v>68</v>
      </c>
      <c r="C97" s="24">
        <v>9396000</v>
      </c>
      <c r="D97" s="23">
        <v>0</v>
      </c>
      <c r="E97" s="23">
        <f>C97+D97</f>
        <v>9396000</v>
      </c>
      <c r="F97" s="54"/>
    </row>
    <row r="98" spans="1:6" s="59" customFormat="1" ht="48" customHeight="1" hidden="1">
      <c r="A98" s="86" t="s">
        <v>196</v>
      </c>
      <c r="B98" s="73" t="s">
        <v>195</v>
      </c>
      <c r="C98" s="87">
        <v>0</v>
      </c>
      <c r="D98" s="88"/>
      <c r="E98" s="88"/>
      <c r="F98" s="54"/>
    </row>
    <row r="99" spans="1:6" s="59" customFormat="1" ht="48" customHeight="1">
      <c r="A99" s="16" t="s">
        <v>165</v>
      </c>
      <c r="B99" s="15" t="s">
        <v>69</v>
      </c>
      <c r="C99" s="30">
        <f>C100+C108+C109+C110</f>
        <v>20177879</v>
      </c>
      <c r="D99" s="30">
        <f>D100+D107+D108+D109+D110</f>
        <v>1334674.69</v>
      </c>
      <c r="E99" s="30">
        <f>E100+E107+E108+E109+E110</f>
        <v>21512553.689999998</v>
      </c>
      <c r="F99" s="54"/>
    </row>
    <row r="100" spans="1:6" s="59" customFormat="1" ht="36" customHeight="1">
      <c r="A100" s="2" t="s">
        <v>250</v>
      </c>
      <c r="B100" s="3" t="s">
        <v>240</v>
      </c>
      <c r="C100" s="98">
        <v>2151000</v>
      </c>
      <c r="D100" s="98">
        <v>0</v>
      </c>
      <c r="E100" s="98">
        <f>D100+C100</f>
        <v>2151000</v>
      </c>
      <c r="F100" s="54"/>
    </row>
    <row r="101" spans="1:6" s="59" customFormat="1" ht="51" customHeight="1" hidden="1">
      <c r="A101" s="77" t="s">
        <v>255</v>
      </c>
      <c r="B101" s="79" t="s">
        <v>254</v>
      </c>
      <c r="C101" s="80">
        <v>0</v>
      </c>
      <c r="D101" s="80">
        <v>0</v>
      </c>
      <c r="E101" s="80">
        <f>C101+D101</f>
        <v>0</v>
      </c>
      <c r="F101" s="54"/>
    </row>
    <row r="102" spans="1:6" s="59" customFormat="1" ht="42" customHeight="1" hidden="1">
      <c r="A102" s="71" t="s">
        <v>249</v>
      </c>
      <c r="B102" s="81" t="s">
        <v>233</v>
      </c>
      <c r="C102" s="82">
        <f>C103+C104+C105</f>
        <v>0</v>
      </c>
      <c r="D102" s="82">
        <v>0</v>
      </c>
      <c r="E102" s="82">
        <f>D102+C102</f>
        <v>0</v>
      </c>
      <c r="F102" s="54"/>
    </row>
    <row r="103" spans="1:5" s="64" customFormat="1" ht="45" customHeight="1" hidden="1">
      <c r="A103" s="83" t="s">
        <v>245</v>
      </c>
      <c r="B103" s="84" t="s">
        <v>233</v>
      </c>
      <c r="C103" s="85">
        <v>0</v>
      </c>
      <c r="D103" s="85">
        <v>0</v>
      </c>
      <c r="E103" s="85">
        <f>D103+C103</f>
        <v>0</v>
      </c>
    </row>
    <row r="104" spans="1:5" s="64" customFormat="1" ht="45" customHeight="1" hidden="1">
      <c r="A104" s="83" t="s">
        <v>246</v>
      </c>
      <c r="B104" s="84" t="s">
        <v>233</v>
      </c>
      <c r="C104" s="85">
        <v>0</v>
      </c>
      <c r="D104" s="85">
        <v>0</v>
      </c>
      <c r="E104" s="85">
        <f>D104+C104</f>
        <v>0</v>
      </c>
    </row>
    <row r="105" spans="1:5" s="64" customFormat="1" ht="63" customHeight="1" hidden="1">
      <c r="A105" s="83" t="s">
        <v>247</v>
      </c>
      <c r="B105" s="84" t="s">
        <v>233</v>
      </c>
      <c r="C105" s="85">
        <v>0</v>
      </c>
      <c r="D105" s="85">
        <v>0</v>
      </c>
      <c r="E105" s="85">
        <f>D105+C105</f>
        <v>0</v>
      </c>
    </row>
    <row r="106" spans="1:6" s="59" customFormat="1" ht="60" customHeight="1" hidden="1">
      <c r="A106" s="77" t="s">
        <v>234</v>
      </c>
      <c r="B106" s="79" t="s">
        <v>235</v>
      </c>
      <c r="C106" s="80">
        <v>0</v>
      </c>
      <c r="D106" s="80">
        <v>0</v>
      </c>
      <c r="E106" s="80">
        <f>D106+C106</f>
        <v>0</v>
      </c>
      <c r="F106" s="54"/>
    </row>
    <row r="107" spans="1:7" s="59" customFormat="1" ht="54.75" customHeight="1">
      <c r="A107" s="2" t="s">
        <v>255</v>
      </c>
      <c r="B107" s="3" t="s">
        <v>254</v>
      </c>
      <c r="C107" s="98">
        <v>0</v>
      </c>
      <c r="D107" s="98">
        <v>1334674.69</v>
      </c>
      <c r="E107" s="98">
        <f>C107+D107</f>
        <v>1334674.69</v>
      </c>
      <c r="F107" s="54"/>
      <c r="G107" s="66"/>
    </row>
    <row r="108" spans="1:6" s="59" customFormat="1" ht="67.5" customHeight="1">
      <c r="A108" s="2" t="s">
        <v>265</v>
      </c>
      <c r="B108" s="3" t="s">
        <v>266</v>
      </c>
      <c r="C108" s="98">
        <v>6400179</v>
      </c>
      <c r="D108" s="98">
        <v>0</v>
      </c>
      <c r="E108" s="98">
        <f>C108+D108</f>
        <v>6400179</v>
      </c>
      <c r="F108" s="54"/>
    </row>
    <row r="109" spans="1:7" s="59" customFormat="1" ht="64.5" customHeight="1">
      <c r="A109" s="2" t="s">
        <v>234</v>
      </c>
      <c r="B109" s="3" t="s">
        <v>235</v>
      </c>
      <c r="C109" s="98">
        <v>949000</v>
      </c>
      <c r="D109" s="98">
        <v>0</v>
      </c>
      <c r="E109" s="98">
        <f>C109+D109</f>
        <v>949000</v>
      </c>
      <c r="F109" s="54"/>
      <c r="G109" s="55"/>
    </row>
    <row r="110" spans="1:6" s="59" customFormat="1" ht="18.75" customHeight="1">
      <c r="A110" s="16" t="s">
        <v>70</v>
      </c>
      <c r="B110" s="15" t="s">
        <v>71</v>
      </c>
      <c r="C110" s="29">
        <f>C111</f>
        <v>10677700</v>
      </c>
      <c r="D110" s="29">
        <f>D111</f>
        <v>0</v>
      </c>
      <c r="E110" s="29">
        <f>E111</f>
        <v>10677700</v>
      </c>
      <c r="F110" s="54"/>
    </row>
    <row r="111" spans="1:6" s="59" customFormat="1" ht="27" customHeight="1">
      <c r="A111" s="2" t="s">
        <v>248</v>
      </c>
      <c r="B111" s="3" t="s">
        <v>72</v>
      </c>
      <c r="C111" s="31">
        <f>C112+C113+C114+C116+C119</f>
        <v>10677700</v>
      </c>
      <c r="D111" s="31">
        <f>D112+D113+D114+D116+D119</f>
        <v>0</v>
      </c>
      <c r="E111" s="31">
        <f>E112+E113+E114+E116+E119</f>
        <v>10677700</v>
      </c>
      <c r="F111" s="54"/>
    </row>
    <row r="112" spans="1:6" s="59" customFormat="1" ht="84.75" customHeight="1">
      <c r="A112" s="2" t="s">
        <v>100</v>
      </c>
      <c r="B112" s="3" t="s">
        <v>72</v>
      </c>
      <c r="C112" s="24">
        <v>679900</v>
      </c>
      <c r="D112" s="23">
        <v>0</v>
      </c>
      <c r="E112" s="23">
        <f>C112+D112</f>
        <v>679900</v>
      </c>
      <c r="F112" s="54"/>
    </row>
    <row r="113" spans="1:6" s="59" customFormat="1" ht="75.75" customHeight="1">
      <c r="A113" s="2" t="s">
        <v>101</v>
      </c>
      <c r="B113" s="3" t="s">
        <v>72</v>
      </c>
      <c r="C113" s="24">
        <v>1638300</v>
      </c>
      <c r="D113" s="23">
        <v>0</v>
      </c>
      <c r="E113" s="23">
        <f>C113+D113</f>
        <v>1638300</v>
      </c>
      <c r="F113" s="54"/>
    </row>
    <row r="114" spans="1:5" s="55" customFormat="1" ht="61.5" customHeight="1">
      <c r="A114" s="2" t="s">
        <v>260</v>
      </c>
      <c r="B114" s="4" t="s">
        <v>72</v>
      </c>
      <c r="C114" s="24">
        <v>2281100</v>
      </c>
      <c r="D114" s="23">
        <v>0</v>
      </c>
      <c r="E114" s="23">
        <f>C114+D114</f>
        <v>2281100</v>
      </c>
    </row>
    <row r="115" spans="1:5" s="55" customFormat="1" ht="59.25" customHeight="1" hidden="1">
      <c r="A115" s="77" t="s">
        <v>236</v>
      </c>
      <c r="B115" s="73" t="s">
        <v>72</v>
      </c>
      <c r="C115" s="78">
        <v>0</v>
      </c>
      <c r="D115" s="75">
        <v>0</v>
      </c>
      <c r="E115" s="75">
        <f>D115+C115</f>
        <v>0</v>
      </c>
    </row>
    <row r="116" spans="1:5" s="55" customFormat="1" ht="60.75" customHeight="1">
      <c r="A116" s="2" t="s">
        <v>212</v>
      </c>
      <c r="B116" s="4" t="s">
        <v>72</v>
      </c>
      <c r="C116" s="24">
        <v>11400</v>
      </c>
      <c r="D116" s="23">
        <v>0</v>
      </c>
      <c r="E116" s="23">
        <f aca="true" t="shared" si="7" ref="E116:E124">C116+D116</f>
        <v>11400</v>
      </c>
    </row>
    <row r="117" spans="1:5" s="55" customFormat="1" ht="51.75" customHeight="1" hidden="1">
      <c r="A117" s="77" t="s">
        <v>204</v>
      </c>
      <c r="B117" s="73" t="s">
        <v>72</v>
      </c>
      <c r="C117" s="78">
        <v>0</v>
      </c>
      <c r="D117" s="75">
        <v>0</v>
      </c>
      <c r="E117" s="75">
        <f t="shared" si="7"/>
        <v>0</v>
      </c>
    </row>
    <row r="118" spans="1:6" s="55" customFormat="1" ht="75.75" customHeight="1" hidden="1">
      <c r="A118" s="77" t="s">
        <v>220</v>
      </c>
      <c r="B118" s="73" t="s">
        <v>72</v>
      </c>
      <c r="C118" s="78">
        <v>0</v>
      </c>
      <c r="D118" s="75">
        <v>0</v>
      </c>
      <c r="E118" s="75">
        <f t="shared" si="7"/>
        <v>0</v>
      </c>
      <c r="F118" s="55" t="s">
        <v>239</v>
      </c>
    </row>
    <row r="119" spans="1:5" s="55" customFormat="1" ht="48.75" customHeight="1">
      <c r="A119" s="2" t="s">
        <v>269</v>
      </c>
      <c r="B119" s="4" t="s">
        <v>72</v>
      </c>
      <c r="C119" s="41">
        <v>6067000</v>
      </c>
      <c r="D119" s="42">
        <v>0</v>
      </c>
      <c r="E119" s="42">
        <f>C119+D119</f>
        <v>6067000</v>
      </c>
    </row>
    <row r="120" spans="1:6" s="59" customFormat="1" ht="45" customHeight="1">
      <c r="A120" s="16" t="s">
        <v>73</v>
      </c>
      <c r="B120" s="15" t="s">
        <v>74</v>
      </c>
      <c r="C120" s="35">
        <f>C122+C123+C124+C125+C128+C131+C132</f>
        <v>480221175.4</v>
      </c>
      <c r="D120" s="35">
        <f>D122+D123+D124+D125+D128+D131+D132</f>
        <v>0</v>
      </c>
      <c r="E120" s="35">
        <f t="shared" si="7"/>
        <v>480221175.4</v>
      </c>
      <c r="F120" s="54"/>
    </row>
    <row r="121" spans="1:6" s="59" customFormat="1" ht="45" customHeight="1" hidden="1">
      <c r="A121" s="77" t="s">
        <v>263</v>
      </c>
      <c r="B121" s="79" t="s">
        <v>264</v>
      </c>
      <c r="C121" s="75">
        <v>0</v>
      </c>
      <c r="D121" s="75">
        <v>0</v>
      </c>
      <c r="E121" s="75">
        <f t="shared" si="7"/>
        <v>0</v>
      </c>
      <c r="F121" s="54"/>
    </row>
    <row r="122" spans="1:6" s="59" customFormat="1" ht="43.5" customHeight="1">
      <c r="A122" s="2" t="s">
        <v>166</v>
      </c>
      <c r="B122" s="4" t="s">
        <v>75</v>
      </c>
      <c r="C122" s="24">
        <v>2108500</v>
      </c>
      <c r="D122" s="23">
        <v>0</v>
      </c>
      <c r="E122" s="23">
        <f t="shared" si="7"/>
        <v>2108500</v>
      </c>
      <c r="F122" s="54"/>
    </row>
    <row r="123" spans="1:6" s="59" customFormat="1" ht="59.25" customHeight="1">
      <c r="A123" s="2" t="s">
        <v>215</v>
      </c>
      <c r="B123" s="4" t="s">
        <v>213</v>
      </c>
      <c r="C123" s="24">
        <v>27500</v>
      </c>
      <c r="D123" s="23">
        <v>0</v>
      </c>
      <c r="E123" s="23">
        <f t="shared" si="7"/>
        <v>27500</v>
      </c>
      <c r="F123" s="54"/>
    </row>
    <row r="124" spans="1:6" s="59" customFormat="1" ht="58.5" customHeight="1">
      <c r="A124" s="17" t="s">
        <v>102</v>
      </c>
      <c r="B124" s="4" t="s">
        <v>76</v>
      </c>
      <c r="C124" s="41">
        <v>34561800</v>
      </c>
      <c r="D124" s="42">
        <v>0</v>
      </c>
      <c r="E124" s="42">
        <f t="shared" si="7"/>
        <v>34561800</v>
      </c>
      <c r="F124" s="54"/>
    </row>
    <row r="125" spans="1:6" s="59" customFormat="1" ht="95.25" customHeight="1">
      <c r="A125" s="17" t="s">
        <v>261</v>
      </c>
      <c r="B125" s="4" t="s">
        <v>77</v>
      </c>
      <c r="C125" s="39">
        <f>C126+C127</f>
        <v>11382200</v>
      </c>
      <c r="D125" s="39">
        <f>D126+D127</f>
        <v>0</v>
      </c>
      <c r="E125" s="39">
        <f>E126+E127</f>
        <v>11382200</v>
      </c>
      <c r="F125" s="54"/>
    </row>
    <row r="126" spans="1:6" s="59" customFormat="1" ht="84" customHeight="1">
      <c r="A126" s="45" t="s">
        <v>221</v>
      </c>
      <c r="B126" s="5" t="s">
        <v>77</v>
      </c>
      <c r="C126" s="25">
        <v>10944400</v>
      </c>
      <c r="D126" s="26">
        <v>0</v>
      </c>
      <c r="E126" s="26">
        <f>C126+D126</f>
        <v>10944400</v>
      </c>
      <c r="F126" s="54"/>
    </row>
    <row r="127" spans="1:6" s="59" customFormat="1" ht="119.25" customHeight="1">
      <c r="A127" s="46" t="s">
        <v>222</v>
      </c>
      <c r="B127" s="5" t="s">
        <v>77</v>
      </c>
      <c r="C127" s="25">
        <v>437800</v>
      </c>
      <c r="D127" s="26">
        <v>0</v>
      </c>
      <c r="E127" s="26">
        <f>C127+D127</f>
        <v>437800</v>
      </c>
      <c r="F127" s="54"/>
    </row>
    <row r="128" spans="1:6" s="59" customFormat="1" ht="78" customHeight="1">
      <c r="A128" s="17" t="s">
        <v>268</v>
      </c>
      <c r="B128" s="4" t="s">
        <v>177</v>
      </c>
      <c r="C128" s="24">
        <f>C129+C130</f>
        <v>8250000</v>
      </c>
      <c r="D128" s="24">
        <f>D129+D130</f>
        <v>0</v>
      </c>
      <c r="E128" s="24">
        <f>E129+E130</f>
        <v>8250000</v>
      </c>
      <c r="F128" s="54"/>
    </row>
    <row r="129" spans="1:7" s="59" customFormat="1" ht="27.75" customHeight="1">
      <c r="A129" s="44" t="s">
        <v>132</v>
      </c>
      <c r="B129" s="5" t="s">
        <v>177</v>
      </c>
      <c r="C129" s="27">
        <v>161800</v>
      </c>
      <c r="D129" s="36">
        <v>0</v>
      </c>
      <c r="E129" s="26">
        <f>C129+D129</f>
        <v>161800</v>
      </c>
      <c r="F129" s="54"/>
      <c r="G129" s="55"/>
    </row>
    <row r="130" spans="1:7" s="59" customFormat="1" ht="24.75" customHeight="1">
      <c r="A130" s="44" t="s">
        <v>133</v>
      </c>
      <c r="B130" s="5" t="s">
        <v>177</v>
      </c>
      <c r="C130" s="27">
        <v>8088200</v>
      </c>
      <c r="D130" s="36">
        <v>0</v>
      </c>
      <c r="E130" s="26">
        <f>C130+D130</f>
        <v>8088200</v>
      </c>
      <c r="F130" s="54"/>
      <c r="G130" s="55"/>
    </row>
    <row r="131" spans="1:7" s="59" customFormat="1" ht="48.75" customHeight="1">
      <c r="A131" s="2" t="s">
        <v>263</v>
      </c>
      <c r="B131" s="3" t="s">
        <v>264</v>
      </c>
      <c r="C131" s="42">
        <v>223237</v>
      </c>
      <c r="D131" s="42">
        <v>0</v>
      </c>
      <c r="E131" s="42">
        <f>C131+D131</f>
        <v>223237</v>
      </c>
      <c r="F131" s="54"/>
      <c r="G131" s="55"/>
    </row>
    <row r="132" spans="1:6" s="59" customFormat="1" ht="24.75" customHeight="1">
      <c r="A132" s="16" t="s">
        <v>78</v>
      </c>
      <c r="B132" s="15" t="s">
        <v>79</v>
      </c>
      <c r="C132" s="32">
        <f>C133</f>
        <v>423667938.4</v>
      </c>
      <c r="D132" s="32">
        <f>D133</f>
        <v>0</v>
      </c>
      <c r="E132" s="32">
        <f>E133</f>
        <v>423667938.4</v>
      </c>
      <c r="F132" s="54"/>
    </row>
    <row r="133" spans="1:6" s="59" customFormat="1" ht="18.75">
      <c r="A133" s="2" t="s">
        <v>80</v>
      </c>
      <c r="B133" s="4" t="s">
        <v>81</v>
      </c>
      <c r="C133" s="33">
        <f>C134+C135+C136+C137+C138+C139+C140+C143+C146+C147+C148+C149+C150+C151+C152+C153+C154</f>
        <v>423667938.4</v>
      </c>
      <c r="D133" s="33">
        <f>D134+D135+D136+D137+D138+D139+D143+D146+D147+D148+D149+D150+D151+D152+D153+D154</f>
        <v>0</v>
      </c>
      <c r="E133" s="33">
        <f>C133+D133</f>
        <v>423667938.4</v>
      </c>
      <c r="F133" s="54"/>
    </row>
    <row r="134" spans="1:6" s="59" customFormat="1" ht="99.75" customHeight="1">
      <c r="A134" s="2" t="s">
        <v>103</v>
      </c>
      <c r="B134" s="4" t="s">
        <v>81</v>
      </c>
      <c r="C134" s="23">
        <v>2643000</v>
      </c>
      <c r="D134" s="24">
        <v>0</v>
      </c>
      <c r="E134" s="23">
        <f>C134+D134</f>
        <v>2643000</v>
      </c>
      <c r="F134" s="54"/>
    </row>
    <row r="135" spans="1:6" s="59" customFormat="1" ht="99.75" customHeight="1">
      <c r="A135" s="2" t="s">
        <v>104</v>
      </c>
      <c r="B135" s="4" t="s">
        <v>81</v>
      </c>
      <c r="C135" s="23">
        <v>805200</v>
      </c>
      <c r="D135" s="28">
        <v>0</v>
      </c>
      <c r="E135" s="28">
        <f>C135+D135</f>
        <v>805200</v>
      </c>
      <c r="F135" s="54"/>
    </row>
    <row r="136" spans="1:6" s="59" customFormat="1" ht="65.25" customHeight="1">
      <c r="A136" s="2" t="s">
        <v>211</v>
      </c>
      <c r="B136" s="4" t="s">
        <v>81</v>
      </c>
      <c r="C136" s="23">
        <v>881000</v>
      </c>
      <c r="D136" s="41">
        <v>0</v>
      </c>
      <c r="E136" s="42">
        <f aca="true" t="shared" si="8" ref="E136:E142">C136+D136</f>
        <v>881000</v>
      </c>
      <c r="F136" s="54"/>
    </row>
    <row r="137" spans="1:6" s="59" customFormat="1" ht="62.25" customHeight="1">
      <c r="A137" s="2" t="s">
        <v>105</v>
      </c>
      <c r="B137" s="4" t="s">
        <v>81</v>
      </c>
      <c r="C137" s="23">
        <v>214375900</v>
      </c>
      <c r="D137" s="41">
        <v>0</v>
      </c>
      <c r="E137" s="42">
        <f t="shared" si="8"/>
        <v>214375900</v>
      </c>
      <c r="F137" s="54"/>
    </row>
    <row r="138" spans="1:6" s="59" customFormat="1" ht="72" customHeight="1">
      <c r="A138" s="2" t="s">
        <v>208</v>
      </c>
      <c r="B138" s="4" t="s">
        <v>81</v>
      </c>
      <c r="C138" s="23">
        <v>182536400</v>
      </c>
      <c r="D138" s="23">
        <v>0</v>
      </c>
      <c r="E138" s="23">
        <f t="shared" si="8"/>
        <v>182536400</v>
      </c>
      <c r="F138" s="54"/>
    </row>
    <row r="139" spans="1:6" s="59" customFormat="1" ht="104.25" customHeight="1">
      <c r="A139" s="2" t="s">
        <v>106</v>
      </c>
      <c r="B139" s="4" t="s">
        <v>81</v>
      </c>
      <c r="C139" s="23">
        <v>1824750</v>
      </c>
      <c r="D139" s="23">
        <v>0</v>
      </c>
      <c r="E139" s="23">
        <f t="shared" si="8"/>
        <v>1824750</v>
      </c>
      <c r="F139" s="54"/>
    </row>
    <row r="140" spans="1:6" s="59" customFormat="1" ht="76.5" customHeight="1">
      <c r="A140" s="2" t="s">
        <v>161</v>
      </c>
      <c r="B140" s="4" t="s">
        <v>81</v>
      </c>
      <c r="C140" s="34">
        <f>C141+C142</f>
        <v>1679600</v>
      </c>
      <c r="D140" s="23">
        <v>0</v>
      </c>
      <c r="E140" s="23">
        <f t="shared" si="8"/>
        <v>1679600</v>
      </c>
      <c r="F140" s="54"/>
    </row>
    <row r="141" spans="1:6" s="59" customFormat="1" ht="34.5" customHeight="1">
      <c r="A141" s="44" t="s">
        <v>162</v>
      </c>
      <c r="B141" s="5" t="s">
        <v>81</v>
      </c>
      <c r="C141" s="26">
        <v>32800</v>
      </c>
      <c r="D141" s="26">
        <v>0</v>
      </c>
      <c r="E141" s="26">
        <f t="shared" si="8"/>
        <v>32800</v>
      </c>
      <c r="F141" s="54"/>
    </row>
    <row r="142" spans="1:6" s="59" customFormat="1" ht="36" customHeight="1">
      <c r="A142" s="44" t="s">
        <v>163</v>
      </c>
      <c r="B142" s="5" t="s">
        <v>81</v>
      </c>
      <c r="C142" s="26">
        <v>1646800</v>
      </c>
      <c r="D142" s="26">
        <v>0</v>
      </c>
      <c r="E142" s="26">
        <f t="shared" si="8"/>
        <v>1646800</v>
      </c>
      <c r="F142" s="54"/>
    </row>
    <row r="143" spans="1:6" s="59" customFormat="1" ht="96.75" customHeight="1">
      <c r="A143" s="2" t="s">
        <v>267</v>
      </c>
      <c r="B143" s="4" t="s">
        <v>81</v>
      </c>
      <c r="C143" s="28">
        <f>C144+C145</f>
        <v>3545700</v>
      </c>
      <c r="D143" s="23">
        <f>D144+D145</f>
        <v>0</v>
      </c>
      <c r="E143" s="23">
        <f>C143+D143</f>
        <v>3545700</v>
      </c>
      <c r="F143" s="54"/>
    </row>
    <row r="144" spans="1:6" s="59" customFormat="1" ht="27" customHeight="1">
      <c r="A144" s="44" t="s">
        <v>97</v>
      </c>
      <c r="B144" s="5" t="s">
        <v>81</v>
      </c>
      <c r="C144" s="26">
        <v>17600</v>
      </c>
      <c r="D144" s="99">
        <v>0</v>
      </c>
      <c r="E144" s="99">
        <f>C144+D144</f>
        <v>17600</v>
      </c>
      <c r="F144" s="58"/>
    </row>
    <row r="145" spans="1:7" s="59" customFormat="1" ht="18.75">
      <c r="A145" s="44" t="s">
        <v>98</v>
      </c>
      <c r="B145" s="5" t="s">
        <v>81</v>
      </c>
      <c r="C145" s="26">
        <v>3528100</v>
      </c>
      <c r="D145" s="36">
        <v>0</v>
      </c>
      <c r="E145" s="26">
        <f>C145+D145</f>
        <v>3528100</v>
      </c>
      <c r="F145" s="58"/>
      <c r="G145" s="55"/>
    </row>
    <row r="146" spans="1:6" s="59" customFormat="1" ht="45" customHeight="1">
      <c r="A146" s="2" t="s">
        <v>107</v>
      </c>
      <c r="B146" s="3" t="s">
        <v>81</v>
      </c>
      <c r="C146" s="23">
        <v>12597800</v>
      </c>
      <c r="D146" s="42">
        <v>0</v>
      </c>
      <c r="E146" s="42">
        <f>C146+D146</f>
        <v>12597800</v>
      </c>
      <c r="F146" s="63"/>
    </row>
    <row r="147" spans="1:6" s="59" customFormat="1" ht="54" customHeight="1">
      <c r="A147" s="2" t="s">
        <v>108</v>
      </c>
      <c r="B147" s="4" t="s">
        <v>81</v>
      </c>
      <c r="C147" s="23">
        <v>789000</v>
      </c>
      <c r="D147" s="28">
        <f>D148+D149</f>
        <v>0</v>
      </c>
      <c r="E147" s="28">
        <f>C147+D147</f>
        <v>789000</v>
      </c>
      <c r="F147" s="54"/>
    </row>
    <row r="148" spans="1:6" s="59" customFormat="1" ht="105" customHeight="1">
      <c r="A148" s="2" t="s">
        <v>164</v>
      </c>
      <c r="B148" s="4" t="s">
        <v>81</v>
      </c>
      <c r="C148" s="23">
        <v>6000</v>
      </c>
      <c r="D148" s="42">
        <v>0</v>
      </c>
      <c r="E148" s="42">
        <f aca="true" t="shared" si="9" ref="E148:E154">C148+D148</f>
        <v>6000</v>
      </c>
      <c r="F148" s="54"/>
    </row>
    <row r="149" spans="1:6" s="59" customFormat="1" ht="88.5" customHeight="1">
      <c r="A149" s="2" t="s">
        <v>96</v>
      </c>
      <c r="B149" s="4" t="s">
        <v>81</v>
      </c>
      <c r="C149" s="23">
        <v>16500</v>
      </c>
      <c r="D149" s="42">
        <v>0</v>
      </c>
      <c r="E149" s="42">
        <f t="shared" si="9"/>
        <v>16500</v>
      </c>
      <c r="F149" s="54"/>
    </row>
    <row r="150" spans="1:6" s="59" customFormat="1" ht="80.25" customHeight="1">
      <c r="A150" s="2" t="s">
        <v>135</v>
      </c>
      <c r="B150" s="4" t="s">
        <v>81</v>
      </c>
      <c r="C150" s="23">
        <v>529300</v>
      </c>
      <c r="D150" s="23">
        <v>0</v>
      </c>
      <c r="E150" s="23">
        <f t="shared" si="9"/>
        <v>529300</v>
      </c>
      <c r="F150" s="58"/>
    </row>
    <row r="151" spans="1:6" s="59" customFormat="1" ht="58.5" customHeight="1">
      <c r="A151" s="2" t="s">
        <v>238</v>
      </c>
      <c r="B151" s="4" t="s">
        <v>81</v>
      </c>
      <c r="C151" s="23">
        <v>17620</v>
      </c>
      <c r="D151" s="23">
        <v>0</v>
      </c>
      <c r="E151" s="23">
        <f t="shared" si="9"/>
        <v>17620</v>
      </c>
      <c r="F151" s="54"/>
    </row>
    <row r="152" spans="1:6" s="59" customFormat="1" ht="59.25" customHeight="1">
      <c r="A152" s="2" t="s">
        <v>237</v>
      </c>
      <c r="B152" s="4" t="s">
        <v>81</v>
      </c>
      <c r="C152" s="23">
        <v>509168.4</v>
      </c>
      <c r="D152" s="23">
        <v>0</v>
      </c>
      <c r="E152" s="23">
        <f t="shared" si="9"/>
        <v>509168.4</v>
      </c>
      <c r="F152" s="54"/>
    </row>
    <row r="153" spans="1:6" s="59" customFormat="1" ht="99" customHeight="1">
      <c r="A153" s="2" t="s">
        <v>139</v>
      </c>
      <c r="B153" s="4" t="s">
        <v>81</v>
      </c>
      <c r="C153" s="23">
        <v>837400</v>
      </c>
      <c r="D153" s="23">
        <v>0</v>
      </c>
      <c r="E153" s="23">
        <f t="shared" si="9"/>
        <v>837400</v>
      </c>
      <c r="F153" s="54"/>
    </row>
    <row r="154" spans="1:6" s="59" customFormat="1" ht="121.5" customHeight="1">
      <c r="A154" s="2" t="s">
        <v>262</v>
      </c>
      <c r="B154" s="4" t="s">
        <v>81</v>
      </c>
      <c r="C154" s="23">
        <v>73600</v>
      </c>
      <c r="D154" s="23">
        <v>0</v>
      </c>
      <c r="E154" s="23">
        <f t="shared" si="9"/>
        <v>73600</v>
      </c>
      <c r="F154" s="54"/>
    </row>
    <row r="155" spans="1:6" s="59" customFormat="1" ht="30.75" customHeight="1">
      <c r="A155" s="16" t="s">
        <v>82</v>
      </c>
      <c r="B155" s="18" t="s">
        <v>83</v>
      </c>
      <c r="C155" s="35">
        <f>C156+C158+C159</f>
        <v>10072</v>
      </c>
      <c r="D155" s="35">
        <f>D156</f>
        <v>-1230</v>
      </c>
      <c r="E155" s="35">
        <f>E156</f>
        <v>8842</v>
      </c>
      <c r="F155" s="54"/>
    </row>
    <row r="156" spans="1:6" s="59" customFormat="1" ht="55.5" customHeight="1">
      <c r="A156" s="2" t="s">
        <v>120</v>
      </c>
      <c r="B156" s="4" t="s">
        <v>84</v>
      </c>
      <c r="C156" s="24">
        <v>10072</v>
      </c>
      <c r="D156" s="23">
        <v>-1230</v>
      </c>
      <c r="E156" s="23">
        <f>C156+D156</f>
        <v>8842</v>
      </c>
      <c r="F156" s="54"/>
    </row>
    <row r="157" spans="1:6" s="59" customFormat="1" ht="63.75" customHeight="1" hidden="1">
      <c r="A157" s="2" t="s">
        <v>205</v>
      </c>
      <c r="B157" s="4" t="s">
        <v>203</v>
      </c>
      <c r="C157" s="41">
        <v>0</v>
      </c>
      <c r="D157" s="42">
        <v>0</v>
      </c>
      <c r="E157" s="42">
        <f aca="true" t="shared" si="10" ref="E157:E164">C157+D157</f>
        <v>0</v>
      </c>
      <c r="F157" s="54"/>
    </row>
    <row r="158" spans="1:6" s="59" customFormat="1" ht="69" customHeight="1" hidden="1">
      <c r="A158" s="2" t="s">
        <v>253</v>
      </c>
      <c r="B158" s="4" t="s">
        <v>214</v>
      </c>
      <c r="C158" s="24">
        <v>0</v>
      </c>
      <c r="D158" s="23">
        <v>0</v>
      </c>
      <c r="E158" s="23">
        <f t="shared" si="10"/>
        <v>0</v>
      </c>
      <c r="F158" s="54"/>
    </row>
    <row r="159" spans="1:6" s="59" customFormat="1" ht="69" customHeight="1" hidden="1">
      <c r="A159" s="2" t="s">
        <v>252</v>
      </c>
      <c r="B159" s="4" t="s">
        <v>251</v>
      </c>
      <c r="C159" s="24">
        <v>0</v>
      </c>
      <c r="D159" s="23">
        <v>0</v>
      </c>
      <c r="E159" s="23">
        <f t="shared" si="10"/>
        <v>0</v>
      </c>
      <c r="F159" s="54"/>
    </row>
    <row r="160" spans="1:6" s="59" customFormat="1" ht="24.75" customHeight="1">
      <c r="A160" s="16" t="s">
        <v>113</v>
      </c>
      <c r="B160" s="18" t="s">
        <v>114</v>
      </c>
      <c r="C160" s="38">
        <f>C161</f>
        <v>105000000</v>
      </c>
      <c r="D160" s="43">
        <f>D161</f>
        <v>0</v>
      </c>
      <c r="E160" s="38">
        <f>E161</f>
        <v>105000000</v>
      </c>
      <c r="F160" s="54"/>
    </row>
    <row r="161" spans="1:6" s="59" customFormat="1" ht="27" customHeight="1">
      <c r="A161" s="2" t="s">
        <v>115</v>
      </c>
      <c r="B161" s="4" t="s">
        <v>169</v>
      </c>
      <c r="C161" s="39">
        <v>105000000</v>
      </c>
      <c r="D161" s="23">
        <v>0</v>
      </c>
      <c r="E161" s="23">
        <f t="shared" si="10"/>
        <v>105000000</v>
      </c>
      <c r="F161" s="54"/>
    </row>
    <row r="162" spans="1:5" s="72" customFormat="1" ht="45.75" customHeight="1">
      <c r="A162" s="16" t="s">
        <v>175</v>
      </c>
      <c r="B162" s="18" t="s">
        <v>174</v>
      </c>
      <c r="C162" s="100">
        <f>C163+C164</f>
        <v>323390</v>
      </c>
      <c r="D162" s="100">
        <f>D163+D164</f>
        <v>0</v>
      </c>
      <c r="E162" s="100">
        <f>E164+E163</f>
        <v>323390</v>
      </c>
    </row>
    <row r="163" spans="1:6" s="72" customFormat="1" ht="46.5" customHeight="1">
      <c r="A163" s="12" t="s">
        <v>170</v>
      </c>
      <c r="B163" s="4" t="s">
        <v>172</v>
      </c>
      <c r="C163" s="39">
        <v>27407</v>
      </c>
      <c r="D163" s="42">
        <v>0</v>
      </c>
      <c r="E163" s="42">
        <f t="shared" si="10"/>
        <v>27407</v>
      </c>
      <c r="F163" s="76"/>
    </row>
    <row r="164" spans="1:5" s="72" customFormat="1" ht="42.75" customHeight="1">
      <c r="A164" s="12" t="s">
        <v>171</v>
      </c>
      <c r="B164" s="4" t="s">
        <v>173</v>
      </c>
      <c r="C164" s="39">
        <v>295983</v>
      </c>
      <c r="D164" s="42">
        <v>0</v>
      </c>
      <c r="E164" s="42">
        <f t="shared" si="10"/>
        <v>295983</v>
      </c>
    </row>
    <row r="165" spans="1:6" s="59" customFormat="1" ht="18.75">
      <c r="A165" s="56" t="s">
        <v>25</v>
      </c>
      <c r="B165" s="57"/>
      <c r="C165" s="43">
        <f>C10+C91</f>
        <v>1523048296.9099998</v>
      </c>
      <c r="D165" s="43">
        <f>D10+D91</f>
        <v>24433593.3</v>
      </c>
      <c r="E165" s="43">
        <f>E10+E91</f>
        <v>1547481890.21</v>
      </c>
      <c r="F165" s="54"/>
    </row>
    <row r="166" spans="1:5" s="59" customFormat="1" ht="15.75">
      <c r="A166" s="66"/>
      <c r="B166" s="66"/>
      <c r="C166" s="70"/>
      <c r="D166" s="70"/>
      <c r="E166" s="70"/>
    </row>
  </sheetData>
  <sheetProtection/>
  <mergeCells count="6">
    <mergeCell ref="A5:E5"/>
    <mergeCell ref="A6:E6"/>
    <mergeCell ref="A1:B1"/>
    <mergeCell ref="C1:E1"/>
    <mergeCell ref="A2:E2"/>
    <mergeCell ref="A3:E3"/>
  </mergeCells>
  <printOptions/>
  <pageMargins left="0.7874015748031497" right="0.3937007874015748" top="0.3937007874015748" bottom="0.3937007874015748" header="0" footer="0"/>
  <pageSetup fitToHeight="0" fitToWidth="1" horizontalDpi="600" verticalDpi="6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Анучина Л.П.</cp:lastModifiedBy>
  <cp:lastPrinted>2016-10-05T08:06:21Z</cp:lastPrinted>
  <dcterms:created xsi:type="dcterms:W3CDTF">2005-09-02T05:03:18Z</dcterms:created>
  <dcterms:modified xsi:type="dcterms:W3CDTF">2016-10-26T09:04:27Z</dcterms:modified>
  <cp:category/>
  <cp:version/>
  <cp:contentType/>
  <cp:contentStatus/>
</cp:coreProperties>
</file>