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'доходы'!$A$1:$G$140</definedName>
  </definedNames>
  <calcPr fullCalcOnLoad="1"/>
</workbook>
</file>

<file path=xl/sharedStrings.xml><?xml version="1.0" encoding="utf-8"?>
<sst xmlns="http://schemas.openxmlformats.org/spreadsheetml/2006/main" count="270" uniqueCount="230">
  <si>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</si>
  <si>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</si>
  <si>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</si>
  <si>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</si>
  <si>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</si>
  <si>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</si>
  <si>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</si>
  <si>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</si>
  <si>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</si>
  <si>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</si>
  <si>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</si>
  <si>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</si>
  <si>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</si>
  <si>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</si>
  <si>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</si>
  <si>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</si>
  <si>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</si>
  <si>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</si>
  <si>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</si>
  <si>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</si>
  <si>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</si>
  <si>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</si>
  <si>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</si>
  <si>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</si>
  <si>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</si>
  <si>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</si>
  <si>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</si>
  <si>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</si>
  <si>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</si>
  <si>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</si>
  <si>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</si>
  <si>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</si>
  <si>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</si>
  <si>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</si>
  <si>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</si>
  <si>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</si>
  <si>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</si>
  <si>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</si>
  <si>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</si>
  <si>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</si>
  <si>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</si>
  <si>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</si>
  <si>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</si>
  <si>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</si>
  <si>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</si>
  <si>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</si>
  <si>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</si>
  <si>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</si>
  <si>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</si>
  <si>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</si>
  <si>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</si>
  <si>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</si>
  <si>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</si>
  <si>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</si>
  <si>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</si>
  <si>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</si>
  <si>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</si>
  <si>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</si>
  <si>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</si>
  <si>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</si>
  <si>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</si>
  <si>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</si>
  <si>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</si>
  <si>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Прочие субсидии</t>
  </si>
  <si>
    <t>СУБВЕНЦИИ БЮДЖЕТАМ СУБЪЕКТОВ РОССИЙСКОЙ ФЕДЕРАЦИИ И МУНИЦИПАЛЬНЫХ ОБРАЗОВАНИЙ</t>
  </si>
  <si>
    <t>Прочие субвенции</t>
  </si>
  <si>
    <t>ИНЫЕ МЕЖБЮДЖЕТНЫЕ ТРАНСФЕРТЫ</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</si>
  <si>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</si>
  <si>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</si>
  <si>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</si>
  <si>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</si>
  <si>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</si>
  <si>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</si>
  <si>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</si>
  <si>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</si>
  <si>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</si>
  <si>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</si>
  <si>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</si>
  <si>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</si>
  <si>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</si>
  <si>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</si>
  <si>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</si>
  <si>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</si>
  <si>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</si>
  <si>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</si>
  <si>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</si>
  <si>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</si>
  <si>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</si>
  <si>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</si>
  <si>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</si>
  <si>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</si>
  <si>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</si>
  <si>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</si>
  <si>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</si>
  <si>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</si>
  <si>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</si>
  <si>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</si>
  <si>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</si>
  <si>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</si>
  <si>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</si>
  <si>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</si>
  <si>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</si>
  <si>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</si>
  <si>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</si>
  <si>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</si>
  <si>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</si>
  <si>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</si>
  <si>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</si>
  <si>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</si>
  <si>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</si>
  <si>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</si>
  <si>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</si>
  <si>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</si>
  <si>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</si>
  <si>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</si>
  <si>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</si>
  <si>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</si>
  <si>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</si>
  <si>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</si>
  <si>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000  1 05 01020 01 0000 110</t>
  </si>
  <si>
    <t xml:space="preserve">   000  1 05 01021 01 0000 110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</si>
  <si>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</si>
  <si>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</si>
  <si>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</si>
  <si>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</si>
  <si>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</si>
  <si>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</si>
  <si>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</si>
  <si>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</si>
  <si>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</si>
  <si>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</si>
  <si>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</si>
  <si>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</si>
  <si>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</si>
  <si>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</si>
  <si>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</si>
  <si>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</si>
  <si>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</si>
  <si>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</si>
  <si>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</si>
  <si>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</si>
  <si>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</si>
  <si>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Государственная пошлина за выдачу разрешения на установку рекламной конструкции</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</si>
  <si>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</si>
  <si>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</si>
  <si>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</si>
  <si>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</si>
  <si>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</si>
  <si>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</si>
  <si>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</si>
  <si>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</si>
  <si>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</si>
  <si>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</si>
  <si>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</si>
  <si>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</si>
  <si>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</si>
  <si>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</si>
  <si>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</si>
  <si>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</si>
  <si>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(рубли)</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</si>
  <si>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</si>
  <si>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</si>
  <si>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</si>
  <si>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</si>
  <si>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</si>
  <si>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</si>
  <si>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Сумма на 2017 год</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</si>
  <si>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</si>
  <si>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</si>
  <si>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</si>
  <si>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</si>
  <si>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</si>
  <si>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Объем поступлений доходов местного бюджета </t>
  </si>
  <si>
    <t>Сумма на 2018 год</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</si>
  <si>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</si>
  <si>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</si>
  <si>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</si>
  <si>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</si>
  <si>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</si>
  <si>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</si>
  <si>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000 1 08 07173 01 1000 110</t>
  </si>
  <si>
    <t>000 1 14 03040 04 0000 440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</si>
  <si>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</si>
  <si>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</si>
  <si>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</si>
  <si>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</si>
  <si>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</si>
  <si>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</si>
  <si>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000 2 02 15001 04 0000 151</t>
  </si>
  <si>
    <t>000 2 02 20077 04 0000 151</t>
  </si>
  <si>
    <t>000 2 02 29999 04 0000 151</t>
  </si>
  <si>
    <t>000 2 02 29999 00 0000 151</t>
  </si>
  <si>
    <t>000 2 02 20000 00 0000 151</t>
  </si>
  <si>
    <t>000 2 02 10000 00 0000 151</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</si>
  <si>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</si>
  <si>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</si>
  <si>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000 2 02 30000 00 0000 151</t>
  </si>
  <si>
    <t>000 2 02 35930 04 0000 151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</si>
  <si>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</si>
  <si>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000 2 02 35120 04 0000 151</t>
  </si>
  <si>
    <t>000 2 02 30027 04 0000 151</t>
  </si>
  <si>
    <t>000 2 02 30029 04 0000 151</t>
  </si>
  <si>
    <t>000 2 02 35082 04 0000 151</t>
  </si>
  <si>
    <t>000 2 02 39999 00 0000 151</t>
  </si>
  <si>
    <t>000 2 02 39999 04 0000 151</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</si>
  <si>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</si>
  <si>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</si>
  <si>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</si>
  <si>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000 2 02 40000 00 0000 151</t>
  </si>
  <si>
    <t xml:space="preserve">   000 2 02 45144 04 0000 151  </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</si>
  <si>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</si>
  <si>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</si>
  <si>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на 2017 год и плановый период 2018 - 2019 годов</t>
  </si>
  <si>
    <t>000 1 08 07150 01 1000 110</t>
  </si>
  <si>
    <t xml:space="preserve">                                     от ___________  № _____</t>
  </si>
  <si>
    <t>000 2 02 20051 04 0000 151</t>
  </si>
  <si>
    <t>Субсидии бюджетам городских округов на софинансирование расходных обязательств муниципальных образований по планировке территорий, формированию (образованию) земельных участков, обеспечению их объектами коммунальной и дорожной инфраструктуры, в том числе для предоставления их на безвозмездной основе многодетным семьям (в рамках государственной программы Мурманской области "Обеспечение комфортной среды проживания населения региона" на 2014-2020 годы)</t>
  </si>
  <si>
    <t xml:space="preserve">Субсидии бюджетам городских округов на софинансирование расходных обязательств муниципальных образований по представлению социальных выплат молодым семьям для улучшения жилищных условий (в рамках государственной программы Мурманской области "Обеспечение комфортной среды проживания населения региона" на 2014-2020 годы) </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</si>
  <si>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 на 2014-2020 годы)</t>
  </si>
  <si>
    <t>Субсидия бюджетам городских округов на реализацию мероприятий федеральной целевой программы "Развитие внутреннего и въездного туризма в Российской Федерации (2011-2018 годы)"</t>
  </si>
  <si>
    <t>Субсидии бюджетам городских округов на реализацию федеральных целевых программ, в том числе:</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</si>
  <si>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</si>
  <si>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</si>
  <si>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</si>
  <si>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Прочие субвенции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</si>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</sst>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63">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u val="single"/>
      <sz val="10"/>
      <name val="Arial Cyr"/>
      <family val="0"/>
    </font>
    <font>
      <b/>
      <sz val="16"/>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4"/>
      <color indexed="8"/>
      <name val="Times New Roman"/>
      <family val="1"/>
    </font>
    <font>
      <i/>
      <sz val="14"/>
      <color indexed="8"/>
      <name val="Times New Roman"/>
      <family val="1"/>
    </font>
    <font>
      <sz val="10"/>
      <color indexed="10"/>
      <name val="Arial Cyr"/>
      <family val="0"/>
    </font>
    <font>
      <sz val="10"/>
      <color indexed="60"/>
      <name val="Arial Cyr"/>
      <family val="0"/>
    </font>
    <font>
      <sz val="14"/>
      <color indexed="10"/>
      <name val="Times New Roman"/>
      <family val="1"/>
    </font>
    <font>
      <i/>
      <sz val="14"/>
      <color indexed="10"/>
      <name val="Times New Roman"/>
      <family val="1"/>
    </font>
    <font>
      <b/>
      <sz val="14"/>
      <color indexed="10"/>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4"/>
      <color theme="1"/>
      <name val="Times New Roman"/>
      <family val="1"/>
    </font>
    <font>
      <i/>
      <sz val="14"/>
      <color theme="1"/>
      <name val="Times New Roman"/>
      <family val="1"/>
    </font>
    <font>
      <sz val="10"/>
      <color rgb="FFFF0000"/>
      <name val="Arial Cyr"/>
      <family val="0"/>
    </font>
    <font>
      <sz val="10"/>
      <color rgb="FFC00000"/>
      <name val="Arial Cyr"/>
      <family val="0"/>
    </font>
    <font>
      <sz val="14"/>
      <color rgb="FFFF0000"/>
      <name val="Times New Roman"/>
      <family val="1"/>
    </font>
    <font>
      <i/>
      <sz val="14"/>
      <color rgb="FFFF0000"/>
      <name val="Times New Roman"/>
      <family val="1"/>
    </font>
    <font>
      <b/>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1" borderId="0" applyNumberFormat="0" applyBorder="0" applyAlignment="0" applyProtection="0"/>
  </cellStyleXfs>
  <cellXfs count="111">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1" fontId="12" fillId="32" borderId="0" xfId="53" applyNumberFormat="1" applyFont="1" applyFill="1" applyBorder="1" applyAlignment="1">
      <alignment wrapText="1"/>
      <protection/>
    </xf>
    <xf numFmtId="0" fontId="4" fillId="32" borderId="0" xfId="0" applyFont="1" applyFill="1" applyAlignment="1">
      <alignment vertical="center"/>
    </xf>
    <xf numFmtId="178" fontId="0" fillId="32" borderId="0" xfId="0" applyNumberFormat="1"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56" fillId="0" borderId="10" xfId="0" applyFont="1" applyFill="1" applyBorder="1" applyAlignment="1">
      <alignment horizontal="center" vertical="center" wrapText="1"/>
    </xf>
    <xf numFmtId="0" fontId="57" fillId="0" borderId="10" xfId="0" applyFont="1" applyFill="1" applyBorder="1" applyAlignment="1" quotePrefix="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0" fontId="4" fillId="32" borderId="0" xfId="0" applyFont="1" applyFill="1" applyAlignment="1">
      <alignment vertical="center" wrapText="1"/>
    </xf>
    <xf numFmtId="0" fontId="58" fillId="32" borderId="0" xfId="0" applyFont="1" applyFill="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9" fillId="0" borderId="10" xfId="0" applyNumberFormat="1" applyFont="1" applyFill="1" applyBorder="1" applyAlignment="1">
      <alignment horizontal="right" vertical="center" wrapText="1"/>
    </xf>
    <xf numFmtId="0" fontId="58" fillId="32" borderId="0" xfId="0" applyFont="1" applyFill="1" applyAlignment="1">
      <alignment vertical="center" wrapText="1"/>
    </xf>
    <xf numFmtId="178" fontId="1"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0" fillId="32" borderId="0" xfId="0" applyNumberFormat="1" applyFill="1" applyAlignment="1">
      <alignment vertical="center"/>
    </xf>
    <xf numFmtId="4" fontId="0" fillId="32" borderId="0" xfId="0" applyNumberFormat="1" applyFill="1" applyAlignment="1">
      <alignment horizontal="right" vertical="center"/>
    </xf>
    <xf numFmtId="0" fontId="59" fillId="32" borderId="0" xfId="0" applyFont="1" applyFill="1" applyAlignment="1">
      <alignment vertical="center" wrapText="1"/>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vertical="center" wrapText="1"/>
    </xf>
    <xf numFmtId="2" fontId="9" fillId="0" borderId="10" xfId="0" applyNumberFormat="1" applyFont="1" applyFill="1" applyBorder="1" applyAlignment="1">
      <alignment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4" fontId="60" fillId="0" borderId="10" xfId="0" applyNumberFormat="1" applyFont="1" applyFill="1" applyBorder="1" applyAlignment="1">
      <alignment vertical="center"/>
    </xf>
    <xf numFmtId="4" fontId="60" fillId="0" borderId="10" xfId="0" applyNumberFormat="1" applyFont="1" applyFill="1" applyBorder="1" applyAlignment="1">
      <alignment horizontal="right" vertical="center" wrapText="1"/>
    </xf>
    <xf numFmtId="0" fontId="60" fillId="0" borderId="10" xfId="0" applyFont="1" applyFill="1" applyBorder="1" applyAlignment="1">
      <alignment horizontal="justify" vertical="center" wrapText="1"/>
    </xf>
    <xf numFmtId="4" fontId="61" fillId="0" borderId="10" xfId="0" applyNumberFormat="1" applyFont="1" applyFill="1" applyBorder="1" applyAlignment="1">
      <alignment horizontal="right" vertical="center" wrapText="1"/>
    </xf>
    <xf numFmtId="2" fontId="60" fillId="0" borderId="10" xfId="0" applyNumberFormat="1" applyFont="1" applyFill="1" applyBorder="1" applyAlignment="1">
      <alignment horizontal="justify" vertical="center" wrapText="1"/>
    </xf>
    <xf numFmtId="0" fontId="61"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60" fillId="0" borderId="10" xfId="0" applyFont="1" applyFill="1" applyBorder="1" applyAlignment="1">
      <alignment horizontal="justify" vertical="center" wrapText="1"/>
    </xf>
    <xf numFmtId="0" fontId="60" fillId="0" borderId="10" xfId="0" applyFont="1" applyFill="1" applyBorder="1" applyAlignment="1" quotePrefix="1">
      <alignment horizontal="center" vertical="center" wrapText="1"/>
    </xf>
    <xf numFmtId="0" fontId="10" fillId="0" borderId="10" xfId="0" applyFont="1" applyFill="1" applyBorder="1" applyAlignment="1">
      <alignment horizontal="justify" vertical="center" wrapText="1"/>
    </xf>
    <xf numFmtId="0" fontId="60"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61" fillId="0" borderId="10" xfId="0" applyFont="1" applyFill="1" applyBorder="1" applyAlignment="1" quotePrefix="1">
      <alignment horizontal="justify" vertical="center" wrapText="1"/>
    </xf>
    <xf numFmtId="0" fontId="61" fillId="0" borderId="10" xfId="0" applyFont="1" applyFill="1" applyBorder="1" applyAlignment="1">
      <alignment horizontal="center" vertical="center" wrapText="1"/>
    </xf>
    <xf numFmtId="4" fontId="61" fillId="0" borderId="10" xfId="0" applyNumberFormat="1" applyFont="1" applyFill="1" applyBorder="1" applyAlignment="1">
      <alignment vertical="center"/>
    </xf>
    <xf numFmtId="0" fontId="9" fillId="0" borderId="10" xfId="0" applyFont="1" applyFill="1" applyBorder="1" applyAlignment="1" quotePrefix="1">
      <alignment horizontal="justify" vertical="center" wrapText="1"/>
    </xf>
    <xf numFmtId="0" fontId="56" fillId="0" borderId="10" xfId="0" applyFont="1" applyFill="1" applyBorder="1" applyAlignment="1">
      <alignment horizontal="justify" vertical="center" wrapText="1"/>
    </xf>
    <xf numFmtId="49" fontId="1" fillId="0" borderId="10" xfId="54" applyNumberFormat="1" applyFont="1" applyFill="1" applyBorder="1" applyAlignment="1" quotePrefix="1">
      <alignment horizontal="center" vertical="center" wrapText="1"/>
      <protection/>
    </xf>
    <xf numFmtId="0" fontId="0" fillId="0" borderId="0" xfId="0" applyFill="1" applyAlignment="1">
      <alignment vertical="center" wrapText="1"/>
    </xf>
    <xf numFmtId="0" fontId="0" fillId="0" borderId="0" xfId="0" applyFill="1" applyAlignment="1">
      <alignment vertical="center"/>
    </xf>
    <xf numFmtId="0" fontId="62"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4" fontId="62" fillId="0" borderId="10" xfId="0" applyNumberFormat="1" applyFont="1" applyFill="1" applyBorder="1" applyAlignment="1">
      <alignment horizontal="right" vertical="center" wrapText="1"/>
    </xf>
    <xf numFmtId="0" fontId="13" fillId="32" borderId="0" xfId="0" applyFont="1" applyFill="1" applyAlignment="1">
      <alignment vertical="center" wrapText="1"/>
    </xf>
    <xf numFmtId="178" fontId="7" fillId="0" borderId="10" xfId="0" applyNumberFormat="1" applyFont="1" applyFill="1" applyBorder="1" applyAlignment="1">
      <alignment vertical="center" wrapText="1"/>
    </xf>
    <xf numFmtId="4" fontId="7" fillId="0" borderId="10" xfId="0" applyNumberFormat="1" applyFont="1" applyFill="1" applyBorder="1" applyAlignment="1">
      <alignment horizontal="right" vertical="center"/>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4" fontId="60" fillId="0" borderId="10" xfId="0" applyNumberFormat="1" applyFont="1" applyFill="1" applyBorder="1" applyAlignment="1">
      <alignment vertical="center" wrapText="1"/>
    </xf>
    <xf numFmtId="4" fontId="60" fillId="0" borderId="10" xfId="0" applyNumberFormat="1" applyFont="1" applyFill="1" applyBorder="1" applyAlignment="1">
      <alignment horizontal="right" vertical="center"/>
    </xf>
    <xf numFmtId="178" fontId="2" fillId="0" borderId="0" xfId="0" applyNumberFormat="1" applyFont="1" applyFill="1" applyAlignment="1">
      <alignment vertical="center" wrapText="1"/>
    </xf>
    <xf numFmtId="0" fontId="2" fillId="0" borderId="0" xfId="0" applyFont="1" applyFill="1" applyAlignment="1">
      <alignment horizontal="right" vertical="center" wrapText="1"/>
    </xf>
    <xf numFmtId="1" fontId="1" fillId="0" borderId="0" xfId="53" applyNumberFormat="1" applyFont="1" applyFill="1" applyBorder="1" applyAlignment="1">
      <alignment wrapText="1"/>
      <protection/>
    </xf>
    <xf numFmtId="1" fontId="11" fillId="0" borderId="0" xfId="53" applyNumberFormat="1" applyFont="1" applyFill="1" applyBorder="1" applyAlignment="1">
      <alignment horizontal="right" wrapText="1"/>
      <protection/>
    </xf>
    <xf numFmtId="1" fontId="2" fillId="0" borderId="0" xfId="53" applyNumberFormat="1" applyFont="1" applyFill="1" applyBorder="1" applyAlignment="1">
      <alignment horizontal="right" wrapText="1"/>
      <protection/>
    </xf>
    <xf numFmtId="0" fontId="1"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49" fontId="7" fillId="0" borderId="10" xfId="0" applyNumberFormat="1" applyFont="1" applyFill="1" applyBorder="1" applyAlignment="1">
      <alignment vertical="center"/>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0" fontId="56" fillId="0" borderId="10" xfId="0" applyFont="1" applyFill="1" applyBorder="1" applyAlignment="1">
      <alignment horizontal="justify" vertical="center" wrapText="1"/>
    </xf>
    <xf numFmtId="0" fontId="56"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Alignment="1">
      <alignment vertical="center" wrapText="1"/>
    </xf>
    <xf numFmtId="0" fontId="14" fillId="0" borderId="0" xfId="0" applyFont="1" applyFill="1" applyAlignment="1">
      <alignment vertical="center" wrapText="1"/>
    </xf>
    <xf numFmtId="4" fontId="9" fillId="0" borderId="10" xfId="0" applyNumberFormat="1" applyFont="1" applyFill="1" applyBorder="1" applyAlignment="1">
      <alignment horizontal="right" vertical="center"/>
    </xf>
    <xf numFmtId="0" fontId="2" fillId="0" borderId="0" xfId="0" applyFont="1" applyFill="1" applyBorder="1" applyAlignment="1">
      <alignment horizontal="right" vertical="center" wrapText="1"/>
    </xf>
    <xf numFmtId="1" fontId="12"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0"/>
  <sheetViews>
    <sheetView tabSelected="1" view="pageBreakPreview" zoomScale="80" zoomScaleSheetLayoutView="80" zoomScalePageLayoutView="0" workbookViewId="0" topLeftCell="A128">
      <selection activeCell="A117" sqref="A117"/>
    </sheetView>
  </sheetViews>
  <sheetFormatPr defaultColWidth="9.00390625" defaultRowHeight="12.75"/>
  <cols>
    <col min="1" max="1" width="94.00390625" style="77" customWidth="1"/>
    <col min="2" max="2" width="39.625" style="77" customWidth="1"/>
    <col min="3" max="4" width="21.75390625" style="85" hidden="1" customWidth="1"/>
    <col min="5" max="5" width="22.75390625" style="85" customWidth="1"/>
    <col min="6" max="6" width="22.125" style="85" customWidth="1"/>
    <col min="7" max="7" width="23.125" style="85" customWidth="1"/>
    <col min="8" max="8" width="34.75390625" style="2" customWidth="1"/>
    <col min="9" max="9" width="14.375" style="2" customWidth="1"/>
    <col min="10" max="10" width="11.625" style="2" bestFit="1" customWidth="1"/>
    <col min="11" max="16384" width="9.125" style="2" customWidth="1"/>
  </cols>
  <sheetData>
    <row r="1" spans="1:7" ht="15.75" customHeight="1">
      <c r="A1" s="109"/>
      <c r="B1" s="109"/>
      <c r="C1" s="109" t="s">
        <v>161</v>
      </c>
      <c r="D1" s="109"/>
      <c r="E1" s="109"/>
      <c r="F1" s="109"/>
      <c r="G1" s="109"/>
    </row>
    <row r="2" spans="1:7" ht="15.75" customHeight="1">
      <c r="A2" s="110"/>
      <c r="B2" s="110"/>
      <c r="C2" s="110" t="s">
        <v>160</v>
      </c>
      <c r="D2" s="110"/>
      <c r="E2" s="110"/>
      <c r="F2" s="110"/>
      <c r="G2" s="110"/>
    </row>
    <row r="3" spans="1:7" ht="15.75" customHeight="1">
      <c r="A3" s="107"/>
      <c r="B3" s="107"/>
      <c r="C3" s="107" t="s">
        <v>214</v>
      </c>
      <c r="D3" s="107"/>
      <c r="E3" s="107"/>
      <c r="F3" s="107"/>
      <c r="G3" s="107"/>
    </row>
    <row r="4" spans="6:7" ht="15.75" customHeight="1">
      <c r="F4" s="90"/>
      <c r="G4" s="90"/>
    </row>
    <row r="5" spans="1:9" ht="27" customHeight="1">
      <c r="A5" s="108" t="s">
        <v>172</v>
      </c>
      <c r="B5" s="108"/>
      <c r="C5" s="108"/>
      <c r="D5" s="108"/>
      <c r="E5" s="108"/>
      <c r="F5" s="108"/>
      <c r="G5" s="108"/>
      <c r="H5" s="3"/>
      <c r="I5" s="3"/>
    </row>
    <row r="6" spans="1:7" ht="20.25" customHeight="1">
      <c r="A6" s="108" t="s">
        <v>212</v>
      </c>
      <c r="B6" s="108"/>
      <c r="C6" s="108"/>
      <c r="D6" s="108"/>
      <c r="E6" s="108"/>
      <c r="F6" s="108"/>
      <c r="G6" s="108"/>
    </row>
    <row r="7" spans="1:7" ht="16.5" customHeight="1">
      <c r="A7" s="91"/>
      <c r="B7" s="91"/>
      <c r="F7" s="92"/>
      <c r="G7" s="93" t="s">
        <v>159</v>
      </c>
    </row>
    <row r="8" spans="1:7" ht="37.5">
      <c r="A8" s="11" t="s">
        <v>37</v>
      </c>
      <c r="B8" s="11" t="s">
        <v>126</v>
      </c>
      <c r="C8" s="11" t="s">
        <v>166</v>
      </c>
      <c r="D8" s="11" t="s">
        <v>162</v>
      </c>
      <c r="E8" s="11" t="s">
        <v>166</v>
      </c>
      <c r="F8" s="11" t="s">
        <v>173</v>
      </c>
      <c r="G8" s="11" t="s">
        <v>174</v>
      </c>
    </row>
    <row r="9" spans="1:7" s="4" customFormat="1" ht="15.75">
      <c r="A9" s="86">
        <v>1</v>
      </c>
      <c r="B9" s="86">
        <v>2</v>
      </c>
      <c r="C9" s="86">
        <v>3</v>
      </c>
      <c r="D9" s="86">
        <v>4</v>
      </c>
      <c r="E9" s="86">
        <v>5</v>
      </c>
      <c r="F9" s="86">
        <v>6</v>
      </c>
      <c r="G9" s="86">
        <v>7</v>
      </c>
    </row>
    <row r="10" spans="1:8" ht="18.75">
      <c r="A10" s="94" t="s">
        <v>4</v>
      </c>
      <c r="B10" s="95" t="s">
        <v>3</v>
      </c>
      <c r="C10" s="36">
        <f>C11+C43</f>
        <v>945071346</v>
      </c>
      <c r="D10" s="36">
        <f>D11+D43</f>
        <v>326193</v>
      </c>
      <c r="E10" s="36">
        <f>E11+E43</f>
        <v>945397539</v>
      </c>
      <c r="F10" s="36">
        <f>F11+F43</f>
        <v>960878437</v>
      </c>
      <c r="G10" s="36">
        <f>G11+G43</f>
        <v>985581750</v>
      </c>
      <c r="H10" s="1"/>
    </row>
    <row r="11" spans="1:8" ht="19.5" customHeight="1">
      <c r="A11" s="94" t="s">
        <v>5</v>
      </c>
      <c r="B11" s="94"/>
      <c r="C11" s="36">
        <f>C12+C18+C24+C34+C39</f>
        <v>572801490</v>
      </c>
      <c r="D11" s="36">
        <f>D12+D18+D24+D34+D39</f>
        <v>25000</v>
      </c>
      <c r="E11" s="36">
        <f>E12+E18+E24+E34+E39</f>
        <v>572826490</v>
      </c>
      <c r="F11" s="36">
        <f>F12+F18+F24+F34+F39</f>
        <v>598794887</v>
      </c>
      <c r="G11" s="36">
        <f>G12+G18+G24+G34+G39</f>
        <v>623996030</v>
      </c>
      <c r="H11" s="1"/>
    </row>
    <row r="12" spans="1:8" ht="25.5" customHeight="1">
      <c r="A12" s="11" t="s">
        <v>7</v>
      </c>
      <c r="B12" s="12" t="s">
        <v>6</v>
      </c>
      <c r="C12" s="36">
        <f>C13</f>
        <v>455519000</v>
      </c>
      <c r="D12" s="36">
        <f>D13</f>
        <v>0</v>
      </c>
      <c r="E12" s="36">
        <f>E13</f>
        <v>455519000</v>
      </c>
      <c r="F12" s="36">
        <f>F13</f>
        <v>479662000</v>
      </c>
      <c r="G12" s="36">
        <f>G13</f>
        <v>502686000</v>
      </c>
      <c r="H12" s="1"/>
    </row>
    <row r="13" spans="1:11" ht="26.25" customHeight="1">
      <c r="A13" s="56" t="s">
        <v>9</v>
      </c>
      <c r="B13" s="7" t="s">
        <v>8</v>
      </c>
      <c r="C13" s="46">
        <f>C14+C15+C16+C17</f>
        <v>455519000</v>
      </c>
      <c r="D13" s="46">
        <f>D14+D15+D16+D17</f>
        <v>0</v>
      </c>
      <c r="E13" s="46">
        <f>E14+E15+E16+E17</f>
        <v>455519000</v>
      </c>
      <c r="F13" s="46">
        <f>F14+F15+F16+F17</f>
        <v>479662000</v>
      </c>
      <c r="G13" s="46">
        <f>G14+G15+G16+G17</f>
        <v>502686000</v>
      </c>
      <c r="K13" s="5"/>
    </row>
    <row r="14" spans="1:8" ht="82.5" customHeight="1">
      <c r="A14" s="50" t="s">
        <v>85</v>
      </c>
      <c r="B14" s="10" t="s">
        <v>38</v>
      </c>
      <c r="C14" s="21">
        <v>452092000</v>
      </c>
      <c r="D14" s="21">
        <v>0</v>
      </c>
      <c r="E14" s="21">
        <f>C14+D14</f>
        <v>452092000</v>
      </c>
      <c r="F14" s="21">
        <v>476053000</v>
      </c>
      <c r="G14" s="21">
        <v>498904000</v>
      </c>
      <c r="H14" s="1"/>
    </row>
    <row r="15" spans="1:8" ht="114" customHeight="1">
      <c r="A15" s="50" t="s">
        <v>95</v>
      </c>
      <c r="B15" s="10" t="s">
        <v>40</v>
      </c>
      <c r="C15" s="21">
        <v>2653000</v>
      </c>
      <c r="D15" s="21">
        <v>0</v>
      </c>
      <c r="E15" s="21">
        <f>C15+D15</f>
        <v>2653000</v>
      </c>
      <c r="F15" s="21">
        <v>2793000</v>
      </c>
      <c r="G15" s="21">
        <v>2927000</v>
      </c>
      <c r="H15" s="1"/>
    </row>
    <row r="16" spans="1:8" ht="48.75" customHeight="1">
      <c r="A16" s="6" t="s">
        <v>86</v>
      </c>
      <c r="B16" s="10" t="s">
        <v>110</v>
      </c>
      <c r="C16" s="21">
        <v>615000</v>
      </c>
      <c r="D16" s="21">
        <v>0</v>
      </c>
      <c r="E16" s="21">
        <f>C16+D16</f>
        <v>615000</v>
      </c>
      <c r="F16" s="21">
        <v>648000</v>
      </c>
      <c r="G16" s="21">
        <v>679000</v>
      </c>
      <c r="H16" s="1"/>
    </row>
    <row r="17" spans="1:8" ht="102.75" customHeight="1">
      <c r="A17" s="6" t="s">
        <v>87</v>
      </c>
      <c r="B17" s="10" t="s">
        <v>39</v>
      </c>
      <c r="C17" s="21">
        <v>159000</v>
      </c>
      <c r="D17" s="21">
        <v>0</v>
      </c>
      <c r="E17" s="21">
        <f>C17+D17</f>
        <v>159000</v>
      </c>
      <c r="F17" s="21">
        <v>168000</v>
      </c>
      <c r="G17" s="21">
        <v>176000</v>
      </c>
      <c r="H17" s="1"/>
    </row>
    <row r="18" spans="1:8" ht="48.75" customHeight="1">
      <c r="A18" s="11" t="s">
        <v>158</v>
      </c>
      <c r="B18" s="19" t="s">
        <v>146</v>
      </c>
      <c r="C18" s="41">
        <f>C19</f>
        <v>4745090</v>
      </c>
      <c r="D18" s="41">
        <f>D19</f>
        <v>0</v>
      </c>
      <c r="E18" s="41">
        <f>E19</f>
        <v>4745090</v>
      </c>
      <c r="F18" s="41">
        <f>F19</f>
        <v>4670487</v>
      </c>
      <c r="G18" s="41">
        <f>G19</f>
        <v>5257630</v>
      </c>
      <c r="H18" s="1"/>
    </row>
    <row r="19" spans="1:8" ht="43.5" customHeight="1">
      <c r="A19" s="57" t="s">
        <v>148</v>
      </c>
      <c r="B19" s="19" t="s">
        <v>147</v>
      </c>
      <c r="C19" s="22">
        <f>SUM(C20:C23)</f>
        <v>4745090</v>
      </c>
      <c r="D19" s="22">
        <f>SUM(D20:D23)</f>
        <v>0</v>
      </c>
      <c r="E19" s="22">
        <f>SUM(E20:E23)</f>
        <v>4745090</v>
      </c>
      <c r="F19" s="22">
        <f>SUM(F20:F23)</f>
        <v>4670487</v>
      </c>
      <c r="G19" s="22">
        <f>SUM(G20:G23)</f>
        <v>5257630</v>
      </c>
      <c r="H19" s="1"/>
    </row>
    <row r="20" spans="1:8" ht="76.5" customHeight="1">
      <c r="A20" s="57" t="s">
        <v>149</v>
      </c>
      <c r="B20" s="19" t="s">
        <v>150</v>
      </c>
      <c r="C20" s="21">
        <v>1620408</v>
      </c>
      <c r="D20" s="21">
        <v>0</v>
      </c>
      <c r="E20" s="21">
        <v>1620408</v>
      </c>
      <c r="F20" s="21">
        <v>1624050</v>
      </c>
      <c r="G20" s="21">
        <v>1811782</v>
      </c>
      <c r="H20" s="1"/>
    </row>
    <row r="21" spans="1:8" ht="84.75" customHeight="1">
      <c r="A21" s="57" t="s">
        <v>151</v>
      </c>
      <c r="B21" s="19" t="s">
        <v>152</v>
      </c>
      <c r="C21" s="21">
        <v>16141</v>
      </c>
      <c r="D21" s="21">
        <v>0</v>
      </c>
      <c r="E21" s="21">
        <v>16141</v>
      </c>
      <c r="F21" s="21">
        <v>14789</v>
      </c>
      <c r="G21" s="21">
        <v>15587</v>
      </c>
      <c r="H21" s="1"/>
    </row>
    <row r="22" spans="1:8" ht="79.5" customHeight="1">
      <c r="A22" s="57" t="s">
        <v>153</v>
      </c>
      <c r="B22" s="19" t="s">
        <v>154</v>
      </c>
      <c r="C22" s="21">
        <v>3432645</v>
      </c>
      <c r="D22" s="21">
        <v>0</v>
      </c>
      <c r="E22" s="21">
        <v>3432645</v>
      </c>
      <c r="F22" s="21">
        <v>3368675</v>
      </c>
      <c r="G22" s="21">
        <v>3777723</v>
      </c>
      <c r="H22" s="1"/>
    </row>
    <row r="23" spans="1:8" ht="75.75" customHeight="1">
      <c r="A23" s="57" t="s">
        <v>155</v>
      </c>
      <c r="B23" s="19" t="s">
        <v>156</v>
      </c>
      <c r="C23" s="21">
        <v>-324104</v>
      </c>
      <c r="D23" s="21">
        <v>0</v>
      </c>
      <c r="E23" s="21">
        <v>-324104</v>
      </c>
      <c r="F23" s="21">
        <v>-337027</v>
      </c>
      <c r="G23" s="21">
        <v>-347462</v>
      </c>
      <c r="H23" s="1"/>
    </row>
    <row r="24" spans="1:8" ht="21.75" customHeight="1">
      <c r="A24" s="11" t="s">
        <v>11</v>
      </c>
      <c r="B24" s="12" t="s">
        <v>10</v>
      </c>
      <c r="C24" s="37">
        <f>C25+C31+C33</f>
        <v>43985000</v>
      </c>
      <c r="D24" s="37">
        <f>D25+D31+D33</f>
        <v>0</v>
      </c>
      <c r="E24" s="37">
        <f>E25+E31+E33</f>
        <v>43985000</v>
      </c>
      <c r="F24" s="37">
        <f>F25+F31+F33</f>
        <v>45900000</v>
      </c>
      <c r="G24" s="37">
        <f>G25+G31+G33</f>
        <v>47490000</v>
      </c>
      <c r="H24" s="1"/>
    </row>
    <row r="25" spans="1:8" ht="39.75" customHeight="1">
      <c r="A25" s="51" t="s">
        <v>112</v>
      </c>
      <c r="B25" s="96" t="s">
        <v>116</v>
      </c>
      <c r="C25" s="29">
        <f>C26+C28+C30</f>
        <v>26360000</v>
      </c>
      <c r="D25" s="29">
        <f>D26+D28+D30</f>
        <v>0</v>
      </c>
      <c r="E25" s="29">
        <f>E26+E28+E30</f>
        <v>26360000</v>
      </c>
      <c r="F25" s="29">
        <f>F26+F28+F30</f>
        <v>27510000</v>
      </c>
      <c r="G25" s="29">
        <f>G26+G28+G30</f>
        <v>28460000</v>
      </c>
      <c r="H25" s="1"/>
    </row>
    <row r="26" spans="1:8" ht="39" customHeight="1">
      <c r="A26" s="52" t="s">
        <v>113</v>
      </c>
      <c r="B26" s="10" t="s">
        <v>117</v>
      </c>
      <c r="C26" s="29">
        <f>C27</f>
        <v>15700000</v>
      </c>
      <c r="D26" s="29">
        <f>D27</f>
        <v>0</v>
      </c>
      <c r="E26" s="29">
        <f>E27</f>
        <v>15700000</v>
      </c>
      <c r="F26" s="29">
        <f>F27</f>
        <v>16400000</v>
      </c>
      <c r="G26" s="29">
        <f>G27</f>
        <v>16970000</v>
      </c>
      <c r="H26" s="1"/>
    </row>
    <row r="27" spans="1:8" ht="47.25" customHeight="1">
      <c r="A27" s="53" t="s">
        <v>113</v>
      </c>
      <c r="B27" s="97" t="s">
        <v>118</v>
      </c>
      <c r="C27" s="23">
        <v>15700000</v>
      </c>
      <c r="D27" s="23">
        <v>0</v>
      </c>
      <c r="E27" s="24">
        <f>C27+D27</f>
        <v>15700000</v>
      </c>
      <c r="F27" s="23">
        <v>16400000</v>
      </c>
      <c r="G27" s="23">
        <v>16970000</v>
      </c>
      <c r="H27" s="1"/>
    </row>
    <row r="28" spans="1:8" ht="40.5" customHeight="1">
      <c r="A28" s="52" t="s">
        <v>114</v>
      </c>
      <c r="B28" s="10" t="s">
        <v>119</v>
      </c>
      <c r="C28" s="29">
        <f>C29</f>
        <v>9500000</v>
      </c>
      <c r="D28" s="29">
        <f>D29</f>
        <v>0</v>
      </c>
      <c r="E28" s="29">
        <f>E29</f>
        <v>9500000</v>
      </c>
      <c r="F28" s="29">
        <f>F29</f>
        <v>9900000</v>
      </c>
      <c r="G28" s="29">
        <f>G29</f>
        <v>10240000</v>
      </c>
      <c r="H28" s="1"/>
    </row>
    <row r="29" spans="1:8" ht="42.75" customHeight="1">
      <c r="A29" s="53" t="s">
        <v>114</v>
      </c>
      <c r="B29" s="97" t="s">
        <v>120</v>
      </c>
      <c r="C29" s="23">
        <v>9500000</v>
      </c>
      <c r="D29" s="23">
        <v>0</v>
      </c>
      <c r="E29" s="24">
        <f>C29+D29</f>
        <v>9500000</v>
      </c>
      <c r="F29" s="23">
        <v>9900000</v>
      </c>
      <c r="G29" s="23">
        <v>10240000</v>
      </c>
      <c r="H29" s="1"/>
    </row>
    <row r="30" spans="1:8" ht="33" customHeight="1">
      <c r="A30" s="54" t="s">
        <v>115</v>
      </c>
      <c r="B30" s="10" t="s">
        <v>121</v>
      </c>
      <c r="C30" s="22">
        <v>1160000</v>
      </c>
      <c r="D30" s="22">
        <v>0</v>
      </c>
      <c r="E30" s="21">
        <f>C30+D30</f>
        <v>1160000</v>
      </c>
      <c r="F30" s="22">
        <v>1210000</v>
      </c>
      <c r="G30" s="22">
        <v>1250000</v>
      </c>
      <c r="H30" s="1"/>
    </row>
    <row r="31" spans="1:8" ht="30.75" customHeight="1">
      <c r="A31" s="6" t="s">
        <v>12</v>
      </c>
      <c r="B31" s="7" t="s">
        <v>73</v>
      </c>
      <c r="C31" s="29">
        <f>C32</f>
        <v>15645000</v>
      </c>
      <c r="D31" s="29">
        <f>D32</f>
        <v>0</v>
      </c>
      <c r="E31" s="29">
        <f>E32</f>
        <v>15645000</v>
      </c>
      <c r="F31" s="29">
        <f>F32</f>
        <v>16320000</v>
      </c>
      <c r="G31" s="29">
        <f>G32</f>
        <v>16890000</v>
      </c>
      <c r="H31" s="1"/>
    </row>
    <row r="32" spans="1:8" ht="28.5" customHeight="1">
      <c r="A32" s="55" t="s">
        <v>12</v>
      </c>
      <c r="B32" s="98" t="s">
        <v>57</v>
      </c>
      <c r="C32" s="28">
        <v>15645000</v>
      </c>
      <c r="D32" s="28">
        <v>0</v>
      </c>
      <c r="E32" s="21">
        <f>C32+D32</f>
        <v>15645000</v>
      </c>
      <c r="F32" s="28">
        <v>16320000</v>
      </c>
      <c r="G32" s="28">
        <v>16890000</v>
      </c>
      <c r="H32" s="1"/>
    </row>
    <row r="33" spans="1:8" ht="46.5" customHeight="1">
      <c r="A33" s="6" t="s">
        <v>133</v>
      </c>
      <c r="B33" s="7" t="s">
        <v>132</v>
      </c>
      <c r="C33" s="21">
        <v>1980000</v>
      </c>
      <c r="D33" s="21">
        <v>0</v>
      </c>
      <c r="E33" s="21">
        <f>C33+D33</f>
        <v>1980000</v>
      </c>
      <c r="F33" s="21">
        <v>2070000</v>
      </c>
      <c r="G33" s="21">
        <v>2140000</v>
      </c>
      <c r="H33" s="1"/>
    </row>
    <row r="34" spans="1:8" ht="24" customHeight="1">
      <c r="A34" s="11" t="s">
        <v>14</v>
      </c>
      <c r="B34" s="12" t="s">
        <v>13</v>
      </c>
      <c r="C34" s="37">
        <f>C35+C36</f>
        <v>64000000</v>
      </c>
      <c r="D34" s="37">
        <f>D35+D36</f>
        <v>0</v>
      </c>
      <c r="E34" s="37">
        <f>E35+E36</f>
        <v>64000000</v>
      </c>
      <c r="F34" s="37">
        <f>F35+F36</f>
        <v>64000000</v>
      </c>
      <c r="G34" s="37">
        <f>G35+G36</f>
        <v>64000000</v>
      </c>
      <c r="H34" s="1"/>
    </row>
    <row r="35" spans="1:8" ht="47.25" customHeight="1">
      <c r="A35" s="6" t="s">
        <v>46</v>
      </c>
      <c r="B35" s="7" t="s">
        <v>0</v>
      </c>
      <c r="C35" s="21">
        <v>11000000</v>
      </c>
      <c r="D35" s="21">
        <v>0</v>
      </c>
      <c r="E35" s="21">
        <f>C35+D35</f>
        <v>11000000</v>
      </c>
      <c r="F35" s="21">
        <v>11000000</v>
      </c>
      <c r="G35" s="21">
        <v>11000000</v>
      </c>
      <c r="H35" s="1"/>
    </row>
    <row r="36" spans="1:8" ht="22.5" customHeight="1">
      <c r="A36" s="56" t="s">
        <v>52</v>
      </c>
      <c r="B36" s="8" t="s">
        <v>92</v>
      </c>
      <c r="C36" s="29">
        <f>C37+C38</f>
        <v>53000000</v>
      </c>
      <c r="D36" s="29">
        <f>D37+D38</f>
        <v>0</v>
      </c>
      <c r="E36" s="29">
        <f>E37+E38</f>
        <v>53000000</v>
      </c>
      <c r="F36" s="29">
        <f>F37+F38</f>
        <v>53000000</v>
      </c>
      <c r="G36" s="29">
        <f>G37+G38</f>
        <v>53000000</v>
      </c>
      <c r="H36" s="1"/>
    </row>
    <row r="37" spans="1:8" ht="48.75" customHeight="1">
      <c r="A37" s="56" t="s">
        <v>175</v>
      </c>
      <c r="B37" s="8" t="s">
        <v>176</v>
      </c>
      <c r="C37" s="21">
        <v>51000000</v>
      </c>
      <c r="D37" s="21">
        <v>0</v>
      </c>
      <c r="E37" s="21">
        <f>C37+D37</f>
        <v>51000000</v>
      </c>
      <c r="F37" s="21">
        <v>51000000</v>
      </c>
      <c r="G37" s="21">
        <v>51000000</v>
      </c>
      <c r="H37" s="1"/>
    </row>
    <row r="38" spans="1:8" ht="44.25" customHeight="1">
      <c r="A38" s="57" t="s">
        <v>177</v>
      </c>
      <c r="B38" s="10" t="s">
        <v>178</v>
      </c>
      <c r="C38" s="21">
        <v>2000000</v>
      </c>
      <c r="D38" s="21">
        <v>0</v>
      </c>
      <c r="E38" s="21">
        <f>C38+D38</f>
        <v>2000000</v>
      </c>
      <c r="F38" s="21">
        <v>2000000</v>
      </c>
      <c r="G38" s="21">
        <v>2000000</v>
      </c>
      <c r="H38" s="1"/>
    </row>
    <row r="39" spans="1:7" ht="23.25" customHeight="1">
      <c r="A39" s="11" t="s">
        <v>16</v>
      </c>
      <c r="B39" s="12" t="s">
        <v>15</v>
      </c>
      <c r="C39" s="37">
        <f>C40+C41+C42</f>
        <v>4552400</v>
      </c>
      <c r="D39" s="37">
        <f>D40+D41+D42</f>
        <v>25000</v>
      </c>
      <c r="E39" s="37">
        <f>E40+E41+E42</f>
        <v>4577400</v>
      </c>
      <c r="F39" s="37">
        <f>F40+F41+F42</f>
        <v>4562400</v>
      </c>
      <c r="G39" s="37">
        <f>G40+G41+G42</f>
        <v>4562400</v>
      </c>
    </row>
    <row r="40" spans="1:8" ht="63.75" customHeight="1">
      <c r="A40" s="57" t="s">
        <v>47</v>
      </c>
      <c r="B40" s="12" t="s">
        <v>17</v>
      </c>
      <c r="C40" s="22">
        <v>4500000</v>
      </c>
      <c r="D40" s="22">
        <v>0</v>
      </c>
      <c r="E40" s="21">
        <f>C40+D40</f>
        <v>4500000</v>
      </c>
      <c r="F40" s="22">
        <v>4500000</v>
      </c>
      <c r="G40" s="22">
        <v>4500000</v>
      </c>
      <c r="H40" s="1"/>
    </row>
    <row r="41" spans="1:8" ht="45.75" customHeight="1">
      <c r="A41" s="57" t="s">
        <v>142</v>
      </c>
      <c r="B41" s="12" t="s">
        <v>213</v>
      </c>
      <c r="C41" s="22">
        <v>30000</v>
      </c>
      <c r="D41" s="22">
        <v>25000</v>
      </c>
      <c r="E41" s="21">
        <f>C41+D41</f>
        <v>55000</v>
      </c>
      <c r="F41" s="22">
        <v>40000</v>
      </c>
      <c r="G41" s="22">
        <v>40000</v>
      </c>
      <c r="H41" s="1"/>
    </row>
    <row r="42" spans="1:8" ht="102" customHeight="1">
      <c r="A42" s="57" t="s">
        <v>179</v>
      </c>
      <c r="B42" s="12" t="s">
        <v>180</v>
      </c>
      <c r="C42" s="29">
        <v>22400</v>
      </c>
      <c r="D42" s="29">
        <v>0</v>
      </c>
      <c r="E42" s="29">
        <v>22400</v>
      </c>
      <c r="F42" s="29">
        <v>22400</v>
      </c>
      <c r="G42" s="29">
        <v>22400</v>
      </c>
      <c r="H42" s="1"/>
    </row>
    <row r="43" spans="1:8" ht="18.75">
      <c r="A43" s="94" t="s">
        <v>18</v>
      </c>
      <c r="B43" s="12"/>
      <c r="C43" s="37">
        <f>C44+C51+C57+C59+C64+C75</f>
        <v>372269856</v>
      </c>
      <c r="D43" s="37">
        <f>D44+D51+D57+D59+D64+D75</f>
        <v>301193</v>
      </c>
      <c r="E43" s="37">
        <f>E44+E51+E57+E59+E64+E75</f>
        <v>372571049</v>
      </c>
      <c r="F43" s="37">
        <f>F44+F51+F57+F59+F64+F75</f>
        <v>362083550</v>
      </c>
      <c r="G43" s="37">
        <f>G44+G51+G57+G59+G64+G75</f>
        <v>361585720</v>
      </c>
      <c r="H43" s="1"/>
    </row>
    <row r="44" spans="1:8" ht="43.5" customHeight="1">
      <c r="A44" s="57" t="s">
        <v>20</v>
      </c>
      <c r="B44" s="12" t="s">
        <v>19</v>
      </c>
      <c r="C44" s="37">
        <f>C45+C49+C50</f>
        <v>265713620</v>
      </c>
      <c r="D44" s="37">
        <f>D45+D49+D50</f>
        <v>258000</v>
      </c>
      <c r="E44" s="37">
        <f>E45+E49+E50</f>
        <v>265971620</v>
      </c>
      <c r="F44" s="37">
        <f>F45+F49+F50</f>
        <v>262313090</v>
      </c>
      <c r="G44" s="37">
        <f>G45+G49+G50</f>
        <v>262313090</v>
      </c>
      <c r="H44" s="1"/>
    </row>
    <row r="45" spans="1:8" ht="104.25" customHeight="1">
      <c r="A45" s="57" t="s">
        <v>56</v>
      </c>
      <c r="B45" s="12" t="s">
        <v>21</v>
      </c>
      <c r="C45" s="29">
        <f>C46+C47+C48</f>
        <v>265207420</v>
      </c>
      <c r="D45" s="29">
        <f>D46+D47+D48</f>
        <v>0</v>
      </c>
      <c r="E45" s="29">
        <f>E46+E47+E48</f>
        <v>265207420</v>
      </c>
      <c r="F45" s="29">
        <f>F46+F47+F48</f>
        <v>261806890</v>
      </c>
      <c r="G45" s="29">
        <f>G46+G47+G48</f>
        <v>261806890</v>
      </c>
      <c r="H45" s="1"/>
    </row>
    <row r="46" spans="1:8" ht="83.25" customHeight="1">
      <c r="A46" s="57" t="s">
        <v>93</v>
      </c>
      <c r="B46" s="11" t="s">
        <v>67</v>
      </c>
      <c r="C46" s="22">
        <v>235142890</v>
      </c>
      <c r="D46" s="22">
        <v>0</v>
      </c>
      <c r="E46" s="21">
        <f>C46+D46</f>
        <v>235142890</v>
      </c>
      <c r="F46" s="22">
        <v>231742360</v>
      </c>
      <c r="G46" s="22">
        <v>231742360</v>
      </c>
      <c r="H46" s="1"/>
    </row>
    <row r="47" spans="1:8" ht="87" customHeight="1">
      <c r="A47" s="54" t="s">
        <v>53</v>
      </c>
      <c r="B47" s="10" t="s">
        <v>2</v>
      </c>
      <c r="C47" s="22">
        <v>97230</v>
      </c>
      <c r="D47" s="22">
        <v>0</v>
      </c>
      <c r="E47" s="21">
        <f>C47+D47</f>
        <v>97230</v>
      </c>
      <c r="F47" s="22">
        <v>97230</v>
      </c>
      <c r="G47" s="22">
        <v>97230</v>
      </c>
      <c r="H47" s="1"/>
    </row>
    <row r="48" spans="1:8" ht="51" customHeight="1">
      <c r="A48" s="54" t="s">
        <v>168</v>
      </c>
      <c r="B48" s="12" t="s">
        <v>167</v>
      </c>
      <c r="C48" s="22">
        <v>29967300</v>
      </c>
      <c r="D48" s="22">
        <v>0</v>
      </c>
      <c r="E48" s="21">
        <f>C48+D48</f>
        <v>29967300</v>
      </c>
      <c r="F48" s="22">
        <v>29967300</v>
      </c>
      <c r="G48" s="22">
        <v>29967300</v>
      </c>
      <c r="H48" s="1"/>
    </row>
    <row r="49" spans="1:8" ht="64.5" customHeight="1">
      <c r="A49" s="57" t="s">
        <v>34</v>
      </c>
      <c r="B49" s="12" t="s">
        <v>33</v>
      </c>
      <c r="C49" s="22">
        <v>0</v>
      </c>
      <c r="D49" s="22">
        <v>258000</v>
      </c>
      <c r="E49" s="21">
        <f>C49+D49</f>
        <v>258000</v>
      </c>
      <c r="F49" s="22">
        <v>0</v>
      </c>
      <c r="G49" s="22">
        <v>0</v>
      </c>
      <c r="H49" s="1"/>
    </row>
    <row r="50" spans="1:8" ht="83.25" customHeight="1">
      <c r="A50" s="54" t="s">
        <v>54</v>
      </c>
      <c r="B50" s="10" t="s">
        <v>1</v>
      </c>
      <c r="C50" s="22">
        <f>120700+385500</f>
        <v>506200</v>
      </c>
      <c r="D50" s="22">
        <v>0</v>
      </c>
      <c r="E50" s="21">
        <f>C50+D50</f>
        <v>506200</v>
      </c>
      <c r="F50" s="22">
        <f>120700+385500</f>
        <v>506200</v>
      </c>
      <c r="G50" s="22">
        <f>120700+385500</f>
        <v>506200</v>
      </c>
      <c r="H50" s="1"/>
    </row>
    <row r="51" spans="1:8" ht="34.5" customHeight="1">
      <c r="A51" s="57" t="s">
        <v>26</v>
      </c>
      <c r="B51" s="11" t="s">
        <v>27</v>
      </c>
      <c r="C51" s="40">
        <f>C52</f>
        <v>86368910</v>
      </c>
      <c r="D51" s="40">
        <f>D52</f>
        <v>0</v>
      </c>
      <c r="E51" s="30">
        <f>E52</f>
        <v>86368910</v>
      </c>
      <c r="F51" s="30">
        <f>F52</f>
        <v>86368910</v>
      </c>
      <c r="G51" s="30">
        <f>G52</f>
        <v>86368910</v>
      </c>
      <c r="H51" s="1"/>
    </row>
    <row r="52" spans="1:8" ht="24" customHeight="1">
      <c r="A52" s="57" t="s">
        <v>28</v>
      </c>
      <c r="B52" s="11" t="s">
        <v>29</v>
      </c>
      <c r="C52" s="83">
        <f>C53+C54+C55+C56</f>
        <v>86368910</v>
      </c>
      <c r="D52" s="83">
        <f>D53+D54+D55+D56</f>
        <v>0</v>
      </c>
      <c r="E52" s="29">
        <f>E53+E54+E55+E56</f>
        <v>86368910</v>
      </c>
      <c r="F52" s="29">
        <f>F53+F54+F55+F56</f>
        <v>86368910</v>
      </c>
      <c r="G52" s="29">
        <f>G53+G54+G55+G56</f>
        <v>86368910</v>
      </c>
      <c r="H52" s="1"/>
    </row>
    <row r="53" spans="1:8" ht="43.5" customHeight="1">
      <c r="A53" s="55" t="s">
        <v>97</v>
      </c>
      <c r="B53" s="9" t="s">
        <v>98</v>
      </c>
      <c r="C53" s="27">
        <v>1522900</v>
      </c>
      <c r="D53" s="27">
        <v>0</v>
      </c>
      <c r="E53" s="38">
        <f>C53+D53</f>
        <v>1522900</v>
      </c>
      <c r="F53" s="27">
        <v>1522900</v>
      </c>
      <c r="G53" s="27">
        <v>1522900</v>
      </c>
      <c r="H53" s="1"/>
    </row>
    <row r="54" spans="1:8" ht="42.75" customHeight="1" hidden="1">
      <c r="A54" s="63" t="s">
        <v>99</v>
      </c>
      <c r="B54" s="72" t="s">
        <v>100</v>
      </c>
      <c r="C54" s="73">
        <v>0</v>
      </c>
      <c r="D54" s="73">
        <v>0</v>
      </c>
      <c r="E54" s="61">
        <f>C54+D54</f>
        <v>0</v>
      </c>
      <c r="F54" s="73">
        <v>0</v>
      </c>
      <c r="G54" s="73">
        <v>0</v>
      </c>
      <c r="H54" s="1"/>
    </row>
    <row r="55" spans="1:8" ht="27.75" customHeight="1">
      <c r="A55" s="55" t="s">
        <v>101</v>
      </c>
      <c r="B55" s="9" t="s">
        <v>103</v>
      </c>
      <c r="C55" s="27">
        <v>15217230</v>
      </c>
      <c r="D55" s="27">
        <v>0</v>
      </c>
      <c r="E55" s="38">
        <f>C55+D55</f>
        <v>15217230</v>
      </c>
      <c r="F55" s="27">
        <v>15217230</v>
      </c>
      <c r="G55" s="27">
        <v>15217230</v>
      </c>
      <c r="H55" s="1"/>
    </row>
    <row r="56" spans="1:8" ht="24.75" customHeight="1">
      <c r="A56" s="55" t="s">
        <v>102</v>
      </c>
      <c r="B56" s="9" t="s">
        <v>104</v>
      </c>
      <c r="C56" s="27">
        <v>69628780</v>
      </c>
      <c r="D56" s="27">
        <v>0</v>
      </c>
      <c r="E56" s="38">
        <f>C56+D56</f>
        <v>69628780</v>
      </c>
      <c r="F56" s="27">
        <v>69628780</v>
      </c>
      <c r="G56" s="27">
        <v>69628780</v>
      </c>
      <c r="H56" s="1"/>
    </row>
    <row r="57" spans="1:9" ht="37.5">
      <c r="A57" s="57" t="s">
        <v>69</v>
      </c>
      <c r="B57" s="12" t="s">
        <v>22</v>
      </c>
      <c r="C57" s="37">
        <f>C58</f>
        <v>1119798</v>
      </c>
      <c r="D57" s="37">
        <f>D58</f>
        <v>30193</v>
      </c>
      <c r="E57" s="37">
        <f>E58</f>
        <v>1149991</v>
      </c>
      <c r="F57" s="37">
        <f>F58</f>
        <v>1030</v>
      </c>
      <c r="G57" s="37">
        <f>G58</f>
        <v>1030</v>
      </c>
      <c r="I57" s="1"/>
    </row>
    <row r="58" spans="1:10" ht="31.5" customHeight="1">
      <c r="A58" s="6" t="s">
        <v>71</v>
      </c>
      <c r="B58" s="7" t="s">
        <v>70</v>
      </c>
      <c r="C58" s="21">
        <v>1119798</v>
      </c>
      <c r="D58" s="21">
        <f>27000+3193</f>
        <v>30193</v>
      </c>
      <c r="E58" s="49">
        <f>C58+D58</f>
        <v>1149991</v>
      </c>
      <c r="F58" s="21">
        <v>1030</v>
      </c>
      <c r="G58" s="21">
        <v>1030</v>
      </c>
      <c r="H58" s="1"/>
      <c r="I58" s="39"/>
      <c r="J58" s="26"/>
    </row>
    <row r="59" spans="1:8" ht="36" customHeight="1">
      <c r="A59" s="57" t="s">
        <v>35</v>
      </c>
      <c r="B59" s="12" t="s">
        <v>36</v>
      </c>
      <c r="C59" s="37">
        <f>C60+C61+C62+C63</f>
        <v>12530938</v>
      </c>
      <c r="D59" s="37">
        <f>D60+D61+D62+D63</f>
        <v>0</v>
      </c>
      <c r="E59" s="37">
        <f>E60+E61+E62+E63</f>
        <v>12530938</v>
      </c>
      <c r="F59" s="37">
        <f>F60+F61+F62+F63</f>
        <v>7218930</v>
      </c>
      <c r="G59" s="37">
        <f>G60+G61+G62+G63</f>
        <v>6711100</v>
      </c>
      <c r="H59" s="1"/>
    </row>
    <row r="60" spans="1:8" ht="102" customHeight="1">
      <c r="A60" s="99" t="s">
        <v>55</v>
      </c>
      <c r="B60" s="100" t="s">
        <v>68</v>
      </c>
      <c r="C60" s="21">
        <v>11199248</v>
      </c>
      <c r="D60" s="21">
        <v>0</v>
      </c>
      <c r="E60" s="21">
        <f>C60+D60</f>
        <v>11199248</v>
      </c>
      <c r="F60" s="21">
        <v>5903330</v>
      </c>
      <c r="G60" s="21">
        <v>5395500</v>
      </c>
      <c r="H60" s="1"/>
    </row>
    <row r="61" spans="1:8" ht="72" customHeight="1">
      <c r="A61" s="99" t="s">
        <v>211</v>
      </c>
      <c r="B61" s="100" t="s">
        <v>181</v>
      </c>
      <c r="C61" s="21">
        <v>69990</v>
      </c>
      <c r="D61" s="21">
        <v>0</v>
      </c>
      <c r="E61" s="21">
        <f>C61+D61</f>
        <v>69990</v>
      </c>
      <c r="F61" s="21">
        <v>53900</v>
      </c>
      <c r="G61" s="21">
        <v>53900</v>
      </c>
      <c r="H61" s="1"/>
    </row>
    <row r="62" spans="1:8" ht="52.5" customHeight="1">
      <c r="A62" s="6" t="s">
        <v>122</v>
      </c>
      <c r="B62" s="7" t="s">
        <v>123</v>
      </c>
      <c r="C62" s="48">
        <v>1261700</v>
      </c>
      <c r="D62" s="48">
        <v>0</v>
      </c>
      <c r="E62" s="49">
        <f>C62+D62</f>
        <v>1261700</v>
      </c>
      <c r="F62" s="48">
        <v>1261700</v>
      </c>
      <c r="G62" s="48">
        <v>1261700</v>
      </c>
      <c r="H62" s="1"/>
    </row>
    <row r="63" spans="1:8" ht="63.75" customHeight="1" hidden="1">
      <c r="A63" s="62" t="s">
        <v>144</v>
      </c>
      <c r="B63" s="64" t="s">
        <v>143</v>
      </c>
      <c r="C63" s="58">
        <v>0</v>
      </c>
      <c r="D63" s="58">
        <v>0</v>
      </c>
      <c r="E63" s="59">
        <f>C63+D63</f>
        <v>0</v>
      </c>
      <c r="F63" s="58">
        <v>0</v>
      </c>
      <c r="G63" s="58">
        <v>0</v>
      </c>
      <c r="H63" s="1"/>
    </row>
    <row r="64" spans="1:8" ht="28.5" customHeight="1">
      <c r="A64" s="57" t="s">
        <v>24</v>
      </c>
      <c r="B64" s="12" t="s">
        <v>23</v>
      </c>
      <c r="C64" s="37">
        <f>C65+C66+C67+C68+C69+C71+C72+C73+C74</f>
        <v>6536590</v>
      </c>
      <c r="D64" s="37">
        <f>D65+D66+D67+D68+D69+D71+D72+D73+D74</f>
        <v>13000</v>
      </c>
      <c r="E64" s="37">
        <f>E65+E66+E67+E68+E69+E71+E72+E73+E74</f>
        <v>6549590</v>
      </c>
      <c r="F64" s="37">
        <f>F65+F66+F67+F68+F69+F71+F72+F73+F74</f>
        <v>6181590</v>
      </c>
      <c r="G64" s="37">
        <f>G65+G66+G67+G68+G69+G71+G72+G73+G74</f>
        <v>6191590</v>
      </c>
      <c r="H64" s="1"/>
    </row>
    <row r="65" spans="1:8" ht="87.75" customHeight="1">
      <c r="A65" s="54" t="s">
        <v>145</v>
      </c>
      <c r="B65" s="10" t="s">
        <v>41</v>
      </c>
      <c r="C65" s="22">
        <v>50000</v>
      </c>
      <c r="D65" s="22">
        <v>0</v>
      </c>
      <c r="E65" s="21">
        <f>C65+D65</f>
        <v>50000</v>
      </c>
      <c r="F65" s="22">
        <v>50000</v>
      </c>
      <c r="G65" s="22">
        <v>50000</v>
      </c>
      <c r="H65" s="1"/>
    </row>
    <row r="66" spans="1:8" ht="63.75" customHeight="1">
      <c r="A66" s="54" t="s">
        <v>42</v>
      </c>
      <c r="B66" s="10" t="s">
        <v>43</v>
      </c>
      <c r="C66" s="22">
        <v>2000</v>
      </c>
      <c r="D66" s="22">
        <v>0</v>
      </c>
      <c r="E66" s="21">
        <f>C66+D66</f>
        <v>2000</v>
      </c>
      <c r="F66" s="22">
        <v>2000</v>
      </c>
      <c r="G66" s="22">
        <v>2000</v>
      </c>
      <c r="H66" s="1"/>
    </row>
    <row r="67" spans="1:8" ht="33.75" customHeight="1">
      <c r="A67" s="54" t="s">
        <v>45</v>
      </c>
      <c r="B67" s="11" t="s">
        <v>44</v>
      </c>
      <c r="C67" s="22">
        <v>150000</v>
      </c>
      <c r="D67" s="22">
        <v>0</v>
      </c>
      <c r="E67" s="21">
        <f>C67+D67</f>
        <v>150000</v>
      </c>
      <c r="F67" s="22">
        <v>150000</v>
      </c>
      <c r="G67" s="22">
        <v>150000</v>
      </c>
      <c r="H67" s="1"/>
    </row>
    <row r="68" spans="1:8" ht="66" customHeight="1">
      <c r="A68" s="54" t="s">
        <v>141</v>
      </c>
      <c r="B68" s="11" t="s">
        <v>108</v>
      </c>
      <c r="C68" s="29">
        <v>590000</v>
      </c>
      <c r="D68" s="29">
        <v>0</v>
      </c>
      <c r="E68" s="21">
        <f>C68+D68</f>
        <v>590000</v>
      </c>
      <c r="F68" s="29">
        <v>595000</v>
      </c>
      <c r="G68" s="29">
        <v>595000</v>
      </c>
      <c r="H68" s="1"/>
    </row>
    <row r="69" spans="1:8" ht="41.25" customHeight="1">
      <c r="A69" s="54" t="s">
        <v>91</v>
      </c>
      <c r="B69" s="8" t="s">
        <v>32</v>
      </c>
      <c r="C69" s="46">
        <f>C70</f>
        <v>150000</v>
      </c>
      <c r="D69" s="46">
        <f>D70</f>
        <v>0</v>
      </c>
      <c r="E69" s="46">
        <f>E70</f>
        <v>150000</v>
      </c>
      <c r="F69" s="46">
        <f>F70</f>
        <v>0</v>
      </c>
      <c r="G69" s="46">
        <f>G70</f>
        <v>0</v>
      </c>
      <c r="H69" s="1"/>
    </row>
    <row r="70" spans="1:8" ht="45.75" customHeight="1">
      <c r="A70" s="55" t="s">
        <v>96</v>
      </c>
      <c r="B70" s="9" t="s">
        <v>72</v>
      </c>
      <c r="C70" s="24">
        <v>150000</v>
      </c>
      <c r="D70" s="24">
        <v>0</v>
      </c>
      <c r="E70" s="24">
        <f>C70+D70</f>
        <v>150000</v>
      </c>
      <c r="F70" s="24">
        <v>0</v>
      </c>
      <c r="G70" s="24">
        <v>0</v>
      </c>
      <c r="H70" s="1"/>
    </row>
    <row r="71" spans="1:8" ht="75.75" customHeight="1">
      <c r="A71" s="6" t="s">
        <v>182</v>
      </c>
      <c r="B71" s="8" t="s">
        <v>109</v>
      </c>
      <c r="C71" s="22">
        <v>9000</v>
      </c>
      <c r="D71" s="22">
        <v>0</v>
      </c>
      <c r="E71" s="21">
        <f>C71+D71</f>
        <v>9000</v>
      </c>
      <c r="F71" s="22">
        <v>9000</v>
      </c>
      <c r="G71" s="22">
        <v>9000</v>
      </c>
      <c r="H71" s="1"/>
    </row>
    <row r="72" spans="1:8" ht="82.5" customHeight="1">
      <c r="A72" s="6" t="s">
        <v>183</v>
      </c>
      <c r="B72" s="8" t="s">
        <v>184</v>
      </c>
      <c r="C72" s="22">
        <v>2923150</v>
      </c>
      <c r="D72" s="22">
        <v>0</v>
      </c>
      <c r="E72" s="21">
        <f>C72+D72</f>
        <v>2923150</v>
      </c>
      <c r="F72" s="22">
        <v>2923150</v>
      </c>
      <c r="G72" s="22">
        <v>2923150</v>
      </c>
      <c r="H72" s="1"/>
    </row>
    <row r="73" spans="1:8" ht="69" customHeight="1">
      <c r="A73" s="6" t="s">
        <v>124</v>
      </c>
      <c r="B73" s="8" t="s">
        <v>125</v>
      </c>
      <c r="C73" s="48">
        <v>220000</v>
      </c>
      <c r="D73" s="48">
        <f>3000+10000</f>
        <v>13000</v>
      </c>
      <c r="E73" s="49">
        <f>C73+D73</f>
        <v>233000</v>
      </c>
      <c r="F73" s="48">
        <v>0</v>
      </c>
      <c r="G73" s="48">
        <v>0</v>
      </c>
      <c r="H73" s="1"/>
    </row>
    <row r="74" spans="1:10" ht="47.25" customHeight="1">
      <c r="A74" s="57" t="s">
        <v>31</v>
      </c>
      <c r="B74" s="12" t="s">
        <v>30</v>
      </c>
      <c r="C74" s="21">
        <f>1469750+582690+390000</f>
        <v>2442440</v>
      </c>
      <c r="D74" s="21">
        <v>0</v>
      </c>
      <c r="E74" s="21">
        <f>C74+D74</f>
        <v>2442440</v>
      </c>
      <c r="F74" s="21">
        <f>1469750+582690+400000</f>
        <v>2452440</v>
      </c>
      <c r="G74" s="21">
        <f>1469750+582690+410000</f>
        <v>2462440</v>
      </c>
      <c r="H74" s="1"/>
      <c r="J74" s="1"/>
    </row>
    <row r="75" spans="1:8" ht="25.5" customHeight="1" hidden="1">
      <c r="A75" s="65" t="s">
        <v>51</v>
      </c>
      <c r="B75" s="66" t="s">
        <v>50</v>
      </c>
      <c r="C75" s="87">
        <f>C76</f>
        <v>0</v>
      </c>
      <c r="D75" s="29"/>
      <c r="E75" s="87"/>
      <c r="F75" s="87">
        <f>F76</f>
        <v>0</v>
      </c>
      <c r="G75" s="87">
        <f>G76</f>
        <v>0</v>
      </c>
      <c r="H75" s="1"/>
    </row>
    <row r="76" spans="1:8" ht="35.25" customHeight="1" hidden="1">
      <c r="A76" s="65" t="s">
        <v>49</v>
      </c>
      <c r="B76" s="66" t="s">
        <v>48</v>
      </c>
      <c r="C76" s="88">
        <v>0</v>
      </c>
      <c r="D76" s="32"/>
      <c r="E76" s="88"/>
      <c r="F76" s="88">
        <v>0</v>
      </c>
      <c r="G76" s="88">
        <v>0</v>
      </c>
      <c r="H76" s="1"/>
    </row>
    <row r="77" spans="1:8" ht="30" customHeight="1">
      <c r="A77" s="14" t="s">
        <v>58</v>
      </c>
      <c r="B77" s="13" t="s">
        <v>59</v>
      </c>
      <c r="C77" s="31">
        <f>C78+C134</f>
        <v>1031930569.5</v>
      </c>
      <c r="D77" s="31">
        <f>D78+D134+D136</f>
        <v>3622621</v>
      </c>
      <c r="E77" s="31">
        <f>E78+E134+E136</f>
        <v>1035553190.5</v>
      </c>
      <c r="F77" s="31">
        <f>F78+F134+F136</f>
        <v>617837627.8</v>
      </c>
      <c r="G77" s="31">
        <f>G78+G134+G136</f>
        <v>616993478.16</v>
      </c>
      <c r="H77" s="1"/>
    </row>
    <row r="78" spans="1:8" s="78" customFormat="1" ht="50.25" customHeight="1">
      <c r="A78" s="20" t="s">
        <v>60</v>
      </c>
      <c r="B78" s="76" t="s">
        <v>61</v>
      </c>
      <c r="C78" s="30">
        <f>C79+C81+C96+C130</f>
        <v>934730569.5</v>
      </c>
      <c r="D78" s="30">
        <f>D79+D81+D96+D130</f>
        <v>3309483</v>
      </c>
      <c r="E78" s="30">
        <f>E79+E81+E96+E130</f>
        <v>938040052.5</v>
      </c>
      <c r="F78" s="30">
        <f>F79+F81+F96+F130</f>
        <v>521687627.8</v>
      </c>
      <c r="G78" s="30">
        <f>G79+G81+G96+G130</f>
        <v>522943478.15999997</v>
      </c>
      <c r="H78" s="77"/>
    </row>
    <row r="79" spans="1:8" ht="44.25" customHeight="1">
      <c r="A79" s="20" t="s">
        <v>62</v>
      </c>
      <c r="B79" s="13" t="s">
        <v>193</v>
      </c>
      <c r="C79" s="31">
        <f>C80</f>
        <v>9358600</v>
      </c>
      <c r="D79" s="31">
        <f>D80</f>
        <v>0</v>
      </c>
      <c r="E79" s="31">
        <f>E80</f>
        <v>9358600</v>
      </c>
      <c r="F79" s="31">
        <f>F80</f>
        <v>9358600</v>
      </c>
      <c r="G79" s="31">
        <f>G80</f>
        <v>9358600</v>
      </c>
      <c r="H79" s="1"/>
    </row>
    <row r="80" spans="1:8" ht="42" customHeight="1">
      <c r="A80" s="67" t="s">
        <v>77</v>
      </c>
      <c r="B80" s="8" t="s">
        <v>188</v>
      </c>
      <c r="C80" s="22">
        <v>9358600</v>
      </c>
      <c r="D80" s="22">
        <v>0</v>
      </c>
      <c r="E80" s="21">
        <f>C80+D80</f>
        <v>9358600</v>
      </c>
      <c r="F80" s="22">
        <v>9358600</v>
      </c>
      <c r="G80" s="22">
        <v>9358600</v>
      </c>
      <c r="H80" s="1"/>
    </row>
    <row r="81" spans="1:8" ht="48" customHeight="1">
      <c r="A81" s="14" t="s">
        <v>130</v>
      </c>
      <c r="B81" s="13" t="s">
        <v>192</v>
      </c>
      <c r="C81" s="31">
        <f>C84+C87+C82</f>
        <v>421004774.3</v>
      </c>
      <c r="D81" s="31">
        <f>D82+D84+D87</f>
        <v>3309483</v>
      </c>
      <c r="E81" s="31">
        <f>E84+E87+E82</f>
        <v>424314257.3</v>
      </c>
      <c r="F81" s="31">
        <f>F82+F84+F87</f>
        <v>4438712</v>
      </c>
      <c r="G81" s="31">
        <f>G82+G84+G87</f>
        <v>4788712</v>
      </c>
      <c r="H81" s="1"/>
    </row>
    <row r="82" spans="1:8" ht="48" customHeight="1">
      <c r="A82" s="6" t="s">
        <v>220</v>
      </c>
      <c r="B82" s="7" t="s">
        <v>215</v>
      </c>
      <c r="C82" s="84">
        <v>0</v>
      </c>
      <c r="D82" s="84">
        <f>D83</f>
        <v>1568483</v>
      </c>
      <c r="E82" s="84">
        <f>E83</f>
        <v>1568483</v>
      </c>
      <c r="F82" s="84">
        <f>F83</f>
        <v>0</v>
      </c>
      <c r="G82" s="84">
        <f>G83</f>
        <v>0</v>
      </c>
      <c r="H82" s="1"/>
    </row>
    <row r="83" spans="1:8" ht="103.5" customHeight="1">
      <c r="A83" s="55" t="s">
        <v>217</v>
      </c>
      <c r="B83" s="98" t="s">
        <v>215</v>
      </c>
      <c r="C83" s="106">
        <v>0</v>
      </c>
      <c r="D83" s="106">
        <v>1568483</v>
      </c>
      <c r="E83" s="106">
        <f>C83+D83</f>
        <v>1568483</v>
      </c>
      <c r="F83" s="106">
        <v>0</v>
      </c>
      <c r="G83" s="106">
        <v>0</v>
      </c>
      <c r="H83" s="1"/>
    </row>
    <row r="84" spans="1:8" ht="48" customHeight="1">
      <c r="A84" s="6" t="s">
        <v>221</v>
      </c>
      <c r="B84" s="7" t="s">
        <v>189</v>
      </c>
      <c r="C84" s="84">
        <f>C85+C86</f>
        <v>416513962.3</v>
      </c>
      <c r="D84" s="84">
        <f>D85+D86</f>
        <v>0</v>
      </c>
      <c r="E84" s="84">
        <f>E85+E86</f>
        <v>416513962.3</v>
      </c>
      <c r="F84" s="84">
        <f>F85+F86</f>
        <v>0</v>
      </c>
      <c r="G84" s="84">
        <f>G85+G86</f>
        <v>0</v>
      </c>
      <c r="H84" s="77"/>
    </row>
    <row r="85" spans="1:8" ht="84.75" customHeight="1">
      <c r="A85" s="55" t="s">
        <v>218</v>
      </c>
      <c r="B85" s="98" t="s">
        <v>189</v>
      </c>
      <c r="C85" s="84">
        <v>261000000</v>
      </c>
      <c r="D85" s="84"/>
      <c r="E85" s="84">
        <f>C85+D85</f>
        <v>261000000</v>
      </c>
      <c r="F85" s="84">
        <v>0</v>
      </c>
      <c r="G85" s="84">
        <v>0</v>
      </c>
      <c r="H85" s="77"/>
    </row>
    <row r="86" spans="1:8" ht="69" customHeight="1">
      <c r="A86" s="55" t="s">
        <v>219</v>
      </c>
      <c r="B86" s="98" t="s">
        <v>189</v>
      </c>
      <c r="C86" s="84">
        <v>155513962.3</v>
      </c>
      <c r="D86" s="84"/>
      <c r="E86" s="84">
        <f>C86+D86</f>
        <v>155513962.3</v>
      </c>
      <c r="F86" s="84">
        <v>0</v>
      </c>
      <c r="G86" s="84">
        <v>0</v>
      </c>
      <c r="H86" s="105"/>
    </row>
    <row r="87" spans="1:8" ht="21.75" customHeight="1">
      <c r="A87" s="14" t="s">
        <v>63</v>
      </c>
      <c r="B87" s="13" t="s">
        <v>191</v>
      </c>
      <c r="C87" s="30">
        <f>C88</f>
        <v>4490812</v>
      </c>
      <c r="D87" s="30">
        <f>D88</f>
        <v>1741000</v>
      </c>
      <c r="E87" s="30">
        <f>E88</f>
        <v>6231812</v>
      </c>
      <c r="F87" s="30">
        <f>F88</f>
        <v>4438712</v>
      </c>
      <c r="G87" s="30">
        <f>G88</f>
        <v>4788712</v>
      </c>
      <c r="H87" s="1"/>
    </row>
    <row r="88" spans="1:8" ht="27" customHeight="1">
      <c r="A88" s="6" t="s">
        <v>222</v>
      </c>
      <c r="B88" s="7" t="s">
        <v>190</v>
      </c>
      <c r="C88" s="32">
        <f>C89+C90+C91+C92+C93+C94+C95</f>
        <v>4490812</v>
      </c>
      <c r="D88" s="32">
        <f>D89+D91+D92+D93+D95</f>
        <v>1741000</v>
      </c>
      <c r="E88" s="32">
        <f>E89+E91+E92+E93+E95</f>
        <v>6231812</v>
      </c>
      <c r="F88" s="32">
        <f>F89+F91+F92+F93+F95</f>
        <v>4438712</v>
      </c>
      <c r="G88" s="32">
        <f>G89+G91+G92+G93+G95</f>
        <v>4788712</v>
      </c>
      <c r="H88" s="1"/>
    </row>
    <row r="89" spans="1:8" ht="84.75" customHeight="1">
      <c r="A89" s="6" t="s">
        <v>78</v>
      </c>
      <c r="B89" s="7" t="s">
        <v>190</v>
      </c>
      <c r="C89" s="22">
        <v>705800</v>
      </c>
      <c r="D89" s="22">
        <v>0</v>
      </c>
      <c r="E89" s="21">
        <f aca="true" t="shared" si="0" ref="E89:E94">C89+D89</f>
        <v>705800</v>
      </c>
      <c r="F89" s="22">
        <v>699300</v>
      </c>
      <c r="G89" s="22">
        <v>702500</v>
      </c>
      <c r="H89" s="1"/>
    </row>
    <row r="90" spans="1:8" ht="75.75" customHeight="1" hidden="1">
      <c r="A90" s="60" t="s">
        <v>79</v>
      </c>
      <c r="B90" s="64" t="s">
        <v>190</v>
      </c>
      <c r="C90" s="58">
        <v>0</v>
      </c>
      <c r="D90" s="58">
        <v>0</v>
      </c>
      <c r="E90" s="59">
        <f t="shared" si="0"/>
        <v>0</v>
      </c>
      <c r="F90" s="58">
        <v>0</v>
      </c>
      <c r="G90" s="58">
        <v>0</v>
      </c>
      <c r="H90" s="1"/>
    </row>
    <row r="91" spans="1:8" s="4" customFormat="1" ht="48.75" customHeight="1">
      <c r="A91" s="6" t="s">
        <v>194</v>
      </c>
      <c r="B91" s="8" t="s">
        <v>190</v>
      </c>
      <c r="C91" s="22">
        <v>2251170</v>
      </c>
      <c r="D91" s="22">
        <v>0</v>
      </c>
      <c r="E91" s="21">
        <f t="shared" si="0"/>
        <v>2251170</v>
      </c>
      <c r="F91" s="22">
        <v>2251170</v>
      </c>
      <c r="G91" s="22">
        <v>2251170</v>
      </c>
      <c r="H91" s="25"/>
    </row>
    <row r="92" spans="1:8" s="4" customFormat="1" ht="64.5" customHeight="1">
      <c r="A92" s="6" t="s">
        <v>169</v>
      </c>
      <c r="B92" s="15" t="s">
        <v>190</v>
      </c>
      <c r="C92" s="22">
        <v>13042</v>
      </c>
      <c r="D92" s="22">
        <v>0</v>
      </c>
      <c r="E92" s="21">
        <f t="shared" si="0"/>
        <v>13042</v>
      </c>
      <c r="F92" s="22">
        <v>13042</v>
      </c>
      <c r="G92" s="22">
        <v>13042</v>
      </c>
      <c r="H92" s="25"/>
    </row>
    <row r="93" spans="1:8" s="4" customFormat="1" ht="64.5" customHeight="1">
      <c r="A93" s="6" t="s">
        <v>195</v>
      </c>
      <c r="B93" s="15" t="s">
        <v>190</v>
      </c>
      <c r="C93" s="22">
        <v>1520800</v>
      </c>
      <c r="D93" s="22">
        <v>0</v>
      </c>
      <c r="E93" s="21">
        <f t="shared" si="0"/>
        <v>1520800</v>
      </c>
      <c r="F93" s="22">
        <v>1475200</v>
      </c>
      <c r="G93" s="22">
        <v>1822000</v>
      </c>
      <c r="H93" s="104"/>
    </row>
    <row r="94" spans="1:8" s="4" customFormat="1" ht="51.75" customHeight="1" hidden="1">
      <c r="A94" s="60" t="s">
        <v>164</v>
      </c>
      <c r="B94" s="68" t="s">
        <v>190</v>
      </c>
      <c r="C94" s="58">
        <v>0</v>
      </c>
      <c r="D94" s="58">
        <v>0</v>
      </c>
      <c r="E94" s="59">
        <f t="shared" si="0"/>
        <v>0</v>
      </c>
      <c r="F94" s="58">
        <v>0</v>
      </c>
      <c r="G94" s="58">
        <v>0</v>
      </c>
      <c r="H94" s="25"/>
    </row>
    <row r="95" spans="1:8" s="4" customFormat="1" ht="145.5" customHeight="1">
      <c r="A95" s="6" t="s">
        <v>216</v>
      </c>
      <c r="B95" s="15" t="s">
        <v>190</v>
      </c>
      <c r="C95" s="48">
        <v>0</v>
      </c>
      <c r="D95" s="48">
        <v>1741000</v>
      </c>
      <c r="E95" s="49">
        <f>C95+D95</f>
        <v>1741000</v>
      </c>
      <c r="F95" s="48">
        <v>0</v>
      </c>
      <c r="G95" s="48">
        <v>0</v>
      </c>
      <c r="H95" s="25"/>
    </row>
    <row r="96" spans="1:8" ht="50.25" customHeight="1">
      <c r="A96" s="14" t="s">
        <v>64</v>
      </c>
      <c r="B96" s="13" t="s">
        <v>196</v>
      </c>
      <c r="C96" s="36">
        <f>C98+C99+C102+C105+C106</f>
        <v>504367195.2</v>
      </c>
      <c r="D96" s="36">
        <f>D98+D99+D102+D105+D106</f>
        <v>0</v>
      </c>
      <c r="E96" s="36">
        <f>E98+E99+E102+E105+E106</f>
        <v>504367195.2</v>
      </c>
      <c r="F96" s="36">
        <f>F98+F99+F102+F105+F106</f>
        <v>507890315.8</v>
      </c>
      <c r="G96" s="36">
        <f>G98+G99+G102+G105+G106</f>
        <v>508796166.15999997</v>
      </c>
      <c r="H96" s="1"/>
    </row>
    <row r="97" spans="1:8" ht="59.25" customHeight="1" hidden="1">
      <c r="A97" s="60" t="s">
        <v>198</v>
      </c>
      <c r="B97" s="68" t="s">
        <v>199</v>
      </c>
      <c r="C97" s="58">
        <v>0</v>
      </c>
      <c r="D97" s="58">
        <v>0</v>
      </c>
      <c r="E97" s="59">
        <f>C97+D97</f>
        <v>0</v>
      </c>
      <c r="F97" s="58">
        <v>0</v>
      </c>
      <c r="G97" s="58">
        <v>0</v>
      </c>
      <c r="H97" s="1"/>
    </row>
    <row r="98" spans="1:8" ht="61.5" customHeight="1">
      <c r="A98" s="17" t="s">
        <v>80</v>
      </c>
      <c r="B98" s="8" t="s">
        <v>200</v>
      </c>
      <c r="C98" s="22">
        <v>43238200</v>
      </c>
      <c r="D98" s="22">
        <v>0</v>
      </c>
      <c r="E98" s="21">
        <f>C98+D98</f>
        <v>43238200</v>
      </c>
      <c r="F98" s="22">
        <v>43238200</v>
      </c>
      <c r="G98" s="22">
        <v>43238200</v>
      </c>
      <c r="H98" s="1"/>
    </row>
    <row r="99" spans="1:8" ht="101.25" customHeight="1">
      <c r="A99" s="17" t="s">
        <v>185</v>
      </c>
      <c r="B99" s="8" t="s">
        <v>201</v>
      </c>
      <c r="C99" s="29">
        <f>C100+C101</f>
        <v>12249200</v>
      </c>
      <c r="D99" s="29">
        <f>D100+D101</f>
        <v>0</v>
      </c>
      <c r="E99" s="29">
        <f>E100+E101</f>
        <v>12249200</v>
      </c>
      <c r="F99" s="29">
        <f>F100+F101</f>
        <v>12249200</v>
      </c>
      <c r="G99" s="29">
        <f>G100+G101</f>
        <v>12249200</v>
      </c>
      <c r="H99" s="82"/>
    </row>
    <row r="100" spans="1:8" ht="84" customHeight="1">
      <c r="A100" s="69" t="s">
        <v>186</v>
      </c>
      <c r="B100" s="9" t="s">
        <v>201</v>
      </c>
      <c r="C100" s="27">
        <v>11950400</v>
      </c>
      <c r="D100" s="27">
        <v>0</v>
      </c>
      <c r="E100" s="38">
        <f>C100+D100</f>
        <v>11950400</v>
      </c>
      <c r="F100" s="27">
        <v>11950400</v>
      </c>
      <c r="G100" s="27">
        <v>11950400</v>
      </c>
      <c r="H100" s="1"/>
    </row>
    <row r="101" spans="1:8" ht="119.25" customHeight="1">
      <c r="A101" s="70" t="s">
        <v>187</v>
      </c>
      <c r="B101" s="9" t="s">
        <v>201</v>
      </c>
      <c r="C101" s="27">
        <v>298800</v>
      </c>
      <c r="D101" s="27">
        <v>0</v>
      </c>
      <c r="E101" s="38">
        <f>C101+D101</f>
        <v>298800</v>
      </c>
      <c r="F101" s="27">
        <v>298800</v>
      </c>
      <c r="G101" s="27">
        <v>298800</v>
      </c>
      <c r="H101" s="1"/>
    </row>
    <row r="102" spans="1:8" ht="78.75" customHeight="1">
      <c r="A102" s="17" t="s">
        <v>223</v>
      </c>
      <c r="B102" s="8" t="s">
        <v>202</v>
      </c>
      <c r="C102" s="22">
        <f>C103+C104</f>
        <v>9208500</v>
      </c>
      <c r="D102" s="22">
        <f>D103+D104</f>
        <v>0</v>
      </c>
      <c r="E102" s="22">
        <f>E103+E104</f>
        <v>9208500</v>
      </c>
      <c r="F102" s="22">
        <f>F103+F104</f>
        <v>1416700</v>
      </c>
      <c r="G102" s="22">
        <f>G103+G104</f>
        <v>2125000</v>
      </c>
      <c r="H102" s="1"/>
    </row>
    <row r="103" spans="1:8" ht="31.5" customHeight="1" hidden="1">
      <c r="A103" s="71" t="s">
        <v>105</v>
      </c>
      <c r="B103" s="72" t="s">
        <v>202</v>
      </c>
      <c r="C103" s="73">
        <v>0</v>
      </c>
      <c r="D103" s="73">
        <v>0</v>
      </c>
      <c r="E103" s="61">
        <f>C103+D103</f>
        <v>0</v>
      </c>
      <c r="F103" s="73">
        <v>0</v>
      </c>
      <c r="G103" s="73">
        <v>0</v>
      </c>
      <c r="H103" s="1"/>
    </row>
    <row r="104" spans="1:8" ht="28.5" customHeight="1">
      <c r="A104" s="16" t="s">
        <v>106</v>
      </c>
      <c r="B104" s="9" t="s">
        <v>202</v>
      </c>
      <c r="C104" s="27">
        <v>9208500</v>
      </c>
      <c r="D104" s="27"/>
      <c r="E104" s="38">
        <f>C104+D104</f>
        <v>9208500</v>
      </c>
      <c r="F104" s="27">
        <v>1416700</v>
      </c>
      <c r="G104" s="27">
        <v>2125000</v>
      </c>
      <c r="H104" s="1"/>
    </row>
    <row r="105" spans="1:8" ht="45.75" customHeight="1">
      <c r="A105" s="6" t="s">
        <v>131</v>
      </c>
      <c r="B105" s="8" t="s">
        <v>197</v>
      </c>
      <c r="C105" s="22">
        <v>2593100</v>
      </c>
      <c r="D105" s="22">
        <v>0</v>
      </c>
      <c r="E105" s="21">
        <f>C105+D105</f>
        <v>2593100</v>
      </c>
      <c r="F105" s="22">
        <v>2593100</v>
      </c>
      <c r="G105" s="22">
        <v>2593100</v>
      </c>
      <c r="H105" s="1"/>
    </row>
    <row r="106" spans="1:8" ht="24.75" customHeight="1">
      <c r="A106" s="14" t="s">
        <v>65</v>
      </c>
      <c r="B106" s="13" t="s">
        <v>203</v>
      </c>
      <c r="C106" s="33">
        <f>C107</f>
        <v>437078195.2</v>
      </c>
      <c r="D106" s="33">
        <f>D107</f>
        <v>0</v>
      </c>
      <c r="E106" s="33">
        <f>E107</f>
        <v>437078195.2</v>
      </c>
      <c r="F106" s="33">
        <f>F107</f>
        <v>448393115.8</v>
      </c>
      <c r="G106" s="33">
        <f>G107</f>
        <v>448590666.15999997</v>
      </c>
      <c r="H106" s="1"/>
    </row>
    <row r="107" spans="1:8" ht="18.75">
      <c r="A107" s="6" t="s">
        <v>224</v>
      </c>
      <c r="B107" s="8" t="s">
        <v>204</v>
      </c>
      <c r="C107" s="34">
        <f>C108+C109+C110+C111+C112+C113+C114+C117+C120+C121+C122+C123+C124+C125+C126+C127+C128+C129</f>
        <v>437078195.2</v>
      </c>
      <c r="D107" s="34">
        <f>D108+D109+D110+D111+D112+D113+D114+D117+D120+D121+D122+D123+D124+D125+D129</f>
        <v>0</v>
      </c>
      <c r="E107" s="34">
        <f>E108+E109+E110+E111+E112+E113+E114+E117+E120+E121+E122+E123+E124+E125+E126+E127+E128+E129</f>
        <v>437078195.2</v>
      </c>
      <c r="F107" s="34">
        <f>F108+F109+F110+F111+F112+F113+F114+F117+F120+F121+F122+F123+F124+F125+F126+F127+F128+F129</f>
        <v>448393115.8</v>
      </c>
      <c r="G107" s="34">
        <f>G108+G109+G110+G111+G112+G113+G114+G117+G120+G121+G122+G123+G124+G125+G126+G127+G128+G129</f>
        <v>448590666.15999997</v>
      </c>
      <c r="H107" s="1"/>
    </row>
    <row r="108" spans="1:8" ht="102.75" customHeight="1">
      <c r="A108" s="6" t="s">
        <v>81</v>
      </c>
      <c r="B108" s="8" t="s">
        <v>204</v>
      </c>
      <c r="C108" s="22">
        <v>2643000</v>
      </c>
      <c r="D108" s="22">
        <v>0</v>
      </c>
      <c r="E108" s="21">
        <f aca="true" t="shared" si="1" ref="E108:E113">C108+D108</f>
        <v>2643000</v>
      </c>
      <c r="F108" s="22">
        <v>2643000</v>
      </c>
      <c r="G108" s="22">
        <v>2643000</v>
      </c>
      <c r="H108" s="1"/>
    </row>
    <row r="109" spans="1:8" ht="99" customHeight="1">
      <c r="A109" s="6" t="s">
        <v>82</v>
      </c>
      <c r="B109" s="8" t="s">
        <v>204</v>
      </c>
      <c r="C109" s="22">
        <v>756800</v>
      </c>
      <c r="D109" s="22">
        <v>0</v>
      </c>
      <c r="E109" s="21">
        <f t="shared" si="1"/>
        <v>756800</v>
      </c>
      <c r="F109" s="22">
        <v>756800</v>
      </c>
      <c r="G109" s="22">
        <v>756800</v>
      </c>
      <c r="H109" s="1"/>
    </row>
    <row r="110" spans="1:8" ht="75.75" customHeight="1">
      <c r="A110" s="6" t="s">
        <v>225</v>
      </c>
      <c r="B110" s="8" t="s">
        <v>204</v>
      </c>
      <c r="C110" s="22">
        <v>881000</v>
      </c>
      <c r="D110" s="22">
        <v>0</v>
      </c>
      <c r="E110" s="21">
        <f t="shared" si="1"/>
        <v>881000</v>
      </c>
      <c r="F110" s="22">
        <v>881000</v>
      </c>
      <c r="G110" s="22">
        <v>881000</v>
      </c>
      <c r="H110" s="1"/>
    </row>
    <row r="111" spans="1:8" ht="66" customHeight="1">
      <c r="A111" s="6" t="s">
        <v>226</v>
      </c>
      <c r="B111" s="8" t="s">
        <v>204</v>
      </c>
      <c r="C111" s="22">
        <v>226781600</v>
      </c>
      <c r="D111" s="22">
        <v>0</v>
      </c>
      <c r="E111" s="21">
        <f t="shared" si="1"/>
        <v>226781600</v>
      </c>
      <c r="F111" s="22">
        <v>231566500</v>
      </c>
      <c r="G111" s="22">
        <v>231566500</v>
      </c>
      <c r="H111" s="1"/>
    </row>
    <row r="112" spans="1:8" ht="66" customHeight="1">
      <c r="A112" s="6" t="s">
        <v>227</v>
      </c>
      <c r="B112" s="8" t="s">
        <v>204</v>
      </c>
      <c r="C112" s="22">
        <v>181821100</v>
      </c>
      <c r="D112" s="22">
        <v>0</v>
      </c>
      <c r="E112" s="21">
        <f t="shared" si="1"/>
        <v>181821100</v>
      </c>
      <c r="F112" s="22">
        <v>188857200</v>
      </c>
      <c r="G112" s="22">
        <v>188857200</v>
      </c>
      <c r="H112" s="1"/>
    </row>
    <row r="113" spans="1:8" ht="96.75" customHeight="1">
      <c r="A113" s="6" t="s">
        <v>228</v>
      </c>
      <c r="B113" s="8" t="s">
        <v>204</v>
      </c>
      <c r="C113" s="22">
        <v>2065895.2</v>
      </c>
      <c r="D113" s="22">
        <v>0</v>
      </c>
      <c r="E113" s="21">
        <f t="shared" si="1"/>
        <v>2065895.2</v>
      </c>
      <c r="F113" s="22">
        <v>2065895.2</v>
      </c>
      <c r="G113" s="22">
        <v>2065895.2</v>
      </c>
      <c r="H113" s="1"/>
    </row>
    <row r="114" spans="1:9" ht="74.25" customHeight="1">
      <c r="A114" s="6" t="s">
        <v>205</v>
      </c>
      <c r="B114" s="8" t="s">
        <v>204</v>
      </c>
      <c r="C114" s="35">
        <f>C115+C116</f>
        <v>1626800</v>
      </c>
      <c r="D114" s="35">
        <f>D115+D116</f>
        <v>0</v>
      </c>
      <c r="E114" s="35">
        <f>E115+E116</f>
        <v>1626800</v>
      </c>
      <c r="F114" s="35">
        <f>F115+F116</f>
        <v>1614900</v>
      </c>
      <c r="G114" s="35">
        <f>G115+G116</f>
        <v>1614900</v>
      </c>
      <c r="H114" s="1"/>
      <c r="I114" s="42"/>
    </row>
    <row r="115" spans="1:9" ht="37.5">
      <c r="A115" s="16" t="s">
        <v>127</v>
      </c>
      <c r="B115" s="9" t="s">
        <v>204</v>
      </c>
      <c r="C115" s="27">
        <v>32800</v>
      </c>
      <c r="D115" s="27">
        <v>0</v>
      </c>
      <c r="E115" s="38">
        <f>C115+D115</f>
        <v>32800</v>
      </c>
      <c r="F115" s="27">
        <v>32800</v>
      </c>
      <c r="G115" s="27">
        <v>32800</v>
      </c>
      <c r="H115" s="1"/>
      <c r="I115" s="42"/>
    </row>
    <row r="116" spans="1:9" ht="30.75" customHeight="1">
      <c r="A116" s="16" t="s">
        <v>128</v>
      </c>
      <c r="B116" s="9" t="s">
        <v>204</v>
      </c>
      <c r="C116" s="27">
        <v>1594000</v>
      </c>
      <c r="D116" s="27">
        <v>0</v>
      </c>
      <c r="E116" s="38">
        <f>C116+D116</f>
        <v>1594000</v>
      </c>
      <c r="F116" s="27">
        <v>1582100</v>
      </c>
      <c r="G116" s="27">
        <v>1582100</v>
      </c>
      <c r="H116" s="1"/>
      <c r="I116" s="43"/>
    </row>
    <row r="117" spans="1:8" ht="105" customHeight="1">
      <c r="A117" s="6" t="s">
        <v>229</v>
      </c>
      <c r="B117" s="8" t="s">
        <v>204</v>
      </c>
      <c r="C117" s="29">
        <f>C118+C119</f>
        <v>3409000</v>
      </c>
      <c r="D117" s="29">
        <f>D118+D119</f>
        <v>0</v>
      </c>
      <c r="E117" s="29">
        <f>E118+E119</f>
        <v>3409000</v>
      </c>
      <c r="F117" s="29">
        <f>F118+F119</f>
        <v>2949500</v>
      </c>
      <c r="G117" s="29">
        <f>G118+G119</f>
        <v>3072200</v>
      </c>
      <c r="H117" s="82"/>
    </row>
    <row r="118" spans="1:8" ht="29.25" customHeight="1">
      <c r="A118" s="74" t="s">
        <v>75</v>
      </c>
      <c r="B118" s="9" t="s">
        <v>204</v>
      </c>
      <c r="C118" s="27">
        <v>27300</v>
      </c>
      <c r="D118" s="27">
        <v>0</v>
      </c>
      <c r="E118" s="38">
        <f aca="true" t="shared" si="2" ref="E118:E129">C118+D118</f>
        <v>27300</v>
      </c>
      <c r="F118" s="27">
        <v>27300</v>
      </c>
      <c r="G118" s="27">
        <v>27300</v>
      </c>
      <c r="H118" s="1"/>
    </row>
    <row r="119" spans="1:8" ht="26.25" customHeight="1">
      <c r="A119" s="74" t="s">
        <v>76</v>
      </c>
      <c r="B119" s="9" t="s">
        <v>204</v>
      </c>
      <c r="C119" s="27">
        <v>3381700</v>
      </c>
      <c r="D119" s="27"/>
      <c r="E119" s="38">
        <f t="shared" si="2"/>
        <v>3381700</v>
      </c>
      <c r="F119" s="27">
        <v>2922200</v>
      </c>
      <c r="G119" s="27">
        <v>3044900</v>
      </c>
      <c r="H119" s="1"/>
    </row>
    <row r="120" spans="1:9" ht="40.5" customHeight="1">
      <c r="A120" s="6" t="s">
        <v>83</v>
      </c>
      <c r="B120" s="7" t="s">
        <v>204</v>
      </c>
      <c r="C120" s="22">
        <v>14064100</v>
      </c>
      <c r="D120" s="22">
        <v>0</v>
      </c>
      <c r="E120" s="21">
        <f t="shared" si="2"/>
        <v>14064100</v>
      </c>
      <c r="F120" s="22">
        <v>14064100</v>
      </c>
      <c r="G120" s="22">
        <v>14064100</v>
      </c>
      <c r="H120" s="1"/>
      <c r="I120" s="42"/>
    </row>
    <row r="121" spans="1:8" ht="37.5">
      <c r="A121" s="6" t="s">
        <v>84</v>
      </c>
      <c r="B121" s="8" t="s">
        <v>204</v>
      </c>
      <c r="C121" s="22">
        <v>766500</v>
      </c>
      <c r="D121" s="22">
        <v>0</v>
      </c>
      <c r="E121" s="21">
        <f t="shared" si="2"/>
        <v>766500</v>
      </c>
      <c r="F121" s="22">
        <v>766500</v>
      </c>
      <c r="G121" s="22">
        <v>766500</v>
      </c>
      <c r="H121" s="1"/>
    </row>
    <row r="122" spans="1:8" ht="102.75" customHeight="1">
      <c r="A122" s="6" t="s">
        <v>129</v>
      </c>
      <c r="B122" s="8" t="s">
        <v>204</v>
      </c>
      <c r="C122" s="22">
        <v>6000</v>
      </c>
      <c r="D122" s="22">
        <v>0</v>
      </c>
      <c r="E122" s="21">
        <f t="shared" si="2"/>
        <v>6000</v>
      </c>
      <c r="F122" s="22">
        <v>6000</v>
      </c>
      <c r="G122" s="22">
        <v>6000</v>
      </c>
      <c r="H122" s="1"/>
    </row>
    <row r="123" spans="1:8" ht="75.75" customHeight="1">
      <c r="A123" s="6" t="s">
        <v>74</v>
      </c>
      <c r="B123" s="8" t="s">
        <v>204</v>
      </c>
      <c r="C123" s="22">
        <v>11900</v>
      </c>
      <c r="D123" s="22">
        <v>0</v>
      </c>
      <c r="E123" s="21">
        <f t="shared" si="2"/>
        <v>11900</v>
      </c>
      <c r="F123" s="22">
        <v>11900</v>
      </c>
      <c r="G123" s="22">
        <v>11900</v>
      </c>
      <c r="H123" s="1"/>
    </row>
    <row r="124" spans="1:8" ht="88.5" customHeight="1">
      <c r="A124" s="75" t="s">
        <v>107</v>
      </c>
      <c r="B124" s="15" t="s">
        <v>204</v>
      </c>
      <c r="C124" s="22">
        <v>510400</v>
      </c>
      <c r="D124" s="22">
        <v>0</v>
      </c>
      <c r="E124" s="21">
        <f t="shared" si="2"/>
        <v>510400</v>
      </c>
      <c r="F124" s="22">
        <v>510400</v>
      </c>
      <c r="G124" s="22">
        <v>510400</v>
      </c>
      <c r="H124" s="1"/>
    </row>
    <row r="125" spans="1:8" ht="96" customHeight="1">
      <c r="A125" s="6" t="s">
        <v>111</v>
      </c>
      <c r="B125" s="15" t="s">
        <v>204</v>
      </c>
      <c r="C125" s="22">
        <v>628100</v>
      </c>
      <c r="D125" s="22">
        <v>0</v>
      </c>
      <c r="E125" s="21">
        <f t="shared" si="2"/>
        <v>628100</v>
      </c>
      <c r="F125" s="22">
        <v>523400</v>
      </c>
      <c r="G125" s="22">
        <v>523400</v>
      </c>
      <c r="H125" s="1"/>
    </row>
    <row r="126" spans="1:8" ht="54" customHeight="1">
      <c r="A126" s="6" t="s">
        <v>206</v>
      </c>
      <c r="B126" s="15" t="s">
        <v>204</v>
      </c>
      <c r="C126" s="22">
        <v>17620</v>
      </c>
      <c r="D126" s="22"/>
      <c r="E126" s="21">
        <f>C126+D126</f>
        <v>17620</v>
      </c>
      <c r="F126" s="22">
        <v>17620</v>
      </c>
      <c r="G126" s="22">
        <v>17620</v>
      </c>
      <c r="H126" s="1"/>
    </row>
    <row r="127" spans="1:8" ht="57.75" customHeight="1">
      <c r="A127" s="6" t="s">
        <v>207</v>
      </c>
      <c r="B127" s="15" t="s">
        <v>204</v>
      </c>
      <c r="C127" s="22">
        <v>1014780</v>
      </c>
      <c r="D127" s="22"/>
      <c r="E127" s="21">
        <f>C127+D127</f>
        <v>1014780</v>
      </c>
      <c r="F127" s="22">
        <v>1084800.6</v>
      </c>
      <c r="G127" s="22">
        <v>1159650.96</v>
      </c>
      <c r="H127" s="1"/>
    </row>
    <row r="128" spans="1:8" ht="116.25" customHeight="1">
      <c r="A128" s="6" t="s">
        <v>210</v>
      </c>
      <c r="B128" s="15" t="s">
        <v>204</v>
      </c>
      <c r="C128" s="22">
        <v>73600</v>
      </c>
      <c r="D128" s="22">
        <v>0</v>
      </c>
      <c r="E128" s="21">
        <f>C128+D128</f>
        <v>73600</v>
      </c>
      <c r="F128" s="22">
        <v>73600</v>
      </c>
      <c r="G128" s="22">
        <v>73600</v>
      </c>
      <c r="H128" s="1"/>
    </row>
    <row r="129" spans="1:8" ht="96" customHeight="1" hidden="1">
      <c r="A129" s="60" t="s">
        <v>157</v>
      </c>
      <c r="B129" s="68" t="s">
        <v>204</v>
      </c>
      <c r="C129" s="58">
        <v>0</v>
      </c>
      <c r="D129" s="58">
        <v>0</v>
      </c>
      <c r="E129" s="59">
        <f t="shared" si="2"/>
        <v>0</v>
      </c>
      <c r="F129" s="58">
        <v>0</v>
      </c>
      <c r="G129" s="58">
        <v>0</v>
      </c>
      <c r="H129" s="1"/>
    </row>
    <row r="130" spans="1:8" ht="30.75" customHeight="1" hidden="1">
      <c r="A130" s="79" t="s">
        <v>66</v>
      </c>
      <c r="B130" s="80" t="s">
        <v>208</v>
      </c>
      <c r="C130" s="81">
        <f>C131+C132+C133</f>
        <v>0</v>
      </c>
      <c r="D130" s="81">
        <f>D131+D132+D133</f>
        <v>0</v>
      </c>
      <c r="E130" s="81">
        <f>E131+E132+E133</f>
        <v>0</v>
      </c>
      <c r="F130" s="81">
        <f>F131+F132+F133</f>
        <v>0</v>
      </c>
      <c r="G130" s="81">
        <f>G131+G132+G133</f>
        <v>0</v>
      </c>
      <c r="H130" s="1"/>
    </row>
    <row r="131" spans="1:8" ht="55.5" customHeight="1" hidden="1">
      <c r="A131" s="60" t="s">
        <v>94</v>
      </c>
      <c r="B131" s="68" t="s">
        <v>209</v>
      </c>
      <c r="C131" s="58">
        <v>0</v>
      </c>
      <c r="D131" s="58">
        <v>0</v>
      </c>
      <c r="E131" s="59">
        <f>C131+D131</f>
        <v>0</v>
      </c>
      <c r="F131" s="58">
        <v>0</v>
      </c>
      <c r="G131" s="58">
        <v>0</v>
      </c>
      <c r="H131" s="1"/>
    </row>
    <row r="132" spans="1:8" ht="63.75" customHeight="1" hidden="1">
      <c r="A132" s="60" t="s">
        <v>165</v>
      </c>
      <c r="B132" s="68" t="s">
        <v>163</v>
      </c>
      <c r="C132" s="58">
        <v>0</v>
      </c>
      <c r="D132" s="58"/>
      <c r="E132" s="59">
        <f>C132+D132</f>
        <v>0</v>
      </c>
      <c r="F132" s="58">
        <v>0</v>
      </c>
      <c r="G132" s="58">
        <v>0</v>
      </c>
      <c r="H132" s="1"/>
    </row>
    <row r="133" spans="1:8" ht="69" customHeight="1" hidden="1">
      <c r="A133" s="60" t="s">
        <v>171</v>
      </c>
      <c r="B133" s="68" t="s">
        <v>170</v>
      </c>
      <c r="C133" s="58">
        <v>0</v>
      </c>
      <c r="D133" s="58">
        <v>0</v>
      </c>
      <c r="E133" s="59">
        <f>C133+D133</f>
        <v>0</v>
      </c>
      <c r="F133" s="58">
        <v>0</v>
      </c>
      <c r="G133" s="58">
        <v>0</v>
      </c>
      <c r="H133" s="44"/>
    </row>
    <row r="134" spans="1:8" ht="31.5" customHeight="1">
      <c r="A134" s="14" t="s">
        <v>88</v>
      </c>
      <c r="B134" s="18" t="s">
        <v>89</v>
      </c>
      <c r="C134" s="45">
        <f>C135</f>
        <v>97200000</v>
      </c>
      <c r="D134" s="45">
        <f>D135</f>
        <v>0</v>
      </c>
      <c r="E134" s="45">
        <f>E135</f>
        <v>97200000</v>
      </c>
      <c r="F134" s="45">
        <f>F135</f>
        <v>96150000</v>
      </c>
      <c r="G134" s="45">
        <f>G135</f>
        <v>94050000</v>
      </c>
      <c r="H134" s="1"/>
    </row>
    <row r="135" spans="1:8" ht="32.25" customHeight="1">
      <c r="A135" s="6" t="s">
        <v>90</v>
      </c>
      <c r="B135" s="8" t="s">
        <v>134</v>
      </c>
      <c r="C135" s="46">
        <v>97200000</v>
      </c>
      <c r="D135" s="46">
        <v>0</v>
      </c>
      <c r="E135" s="49">
        <f>C135+D135</f>
        <v>97200000</v>
      </c>
      <c r="F135" s="46">
        <v>96150000</v>
      </c>
      <c r="G135" s="46">
        <v>94050000</v>
      </c>
      <c r="H135" s="1"/>
    </row>
    <row r="136" spans="1:8" ht="48" customHeight="1">
      <c r="A136" s="14" t="s">
        <v>140</v>
      </c>
      <c r="B136" s="18" t="s">
        <v>139</v>
      </c>
      <c r="C136" s="47">
        <f>C137+C138</f>
        <v>0</v>
      </c>
      <c r="D136" s="47">
        <f>D137+D138</f>
        <v>313138</v>
      </c>
      <c r="E136" s="47">
        <f>E137+E138</f>
        <v>313138</v>
      </c>
      <c r="F136" s="47">
        <f>F137+F138</f>
        <v>0</v>
      </c>
      <c r="G136" s="47">
        <f>G137+G138</f>
        <v>0</v>
      </c>
      <c r="H136" s="1"/>
    </row>
    <row r="137" spans="1:8" ht="46.5" customHeight="1">
      <c r="A137" s="56" t="s">
        <v>135</v>
      </c>
      <c r="B137" s="8" t="s">
        <v>137</v>
      </c>
      <c r="C137" s="46">
        <v>0</v>
      </c>
      <c r="D137" s="46">
        <v>9801</v>
      </c>
      <c r="E137" s="49">
        <f>C137+D137</f>
        <v>9801</v>
      </c>
      <c r="F137" s="46">
        <v>0</v>
      </c>
      <c r="G137" s="46">
        <v>0</v>
      </c>
      <c r="H137" s="1"/>
    </row>
    <row r="138" spans="1:8" ht="42.75" customHeight="1">
      <c r="A138" s="56" t="s">
        <v>136</v>
      </c>
      <c r="B138" s="8" t="s">
        <v>138</v>
      </c>
      <c r="C138" s="46">
        <v>0</v>
      </c>
      <c r="D138" s="46">
        <v>303337</v>
      </c>
      <c r="E138" s="49">
        <f>C138+D138</f>
        <v>303337</v>
      </c>
      <c r="F138" s="46">
        <v>0</v>
      </c>
      <c r="G138" s="46">
        <v>0</v>
      </c>
      <c r="H138" s="1"/>
    </row>
    <row r="139" spans="1:8" ht="18.75">
      <c r="A139" s="101" t="s">
        <v>25</v>
      </c>
      <c r="B139" s="102"/>
      <c r="C139" s="37">
        <f>C10+C77</f>
        <v>1977001915.5</v>
      </c>
      <c r="D139" s="37">
        <f>D10+D77</f>
        <v>3948814</v>
      </c>
      <c r="E139" s="37">
        <f>E10+E77</f>
        <v>1980950729.5</v>
      </c>
      <c r="F139" s="37">
        <f>F10+F77</f>
        <v>1578716064.8</v>
      </c>
      <c r="G139" s="37">
        <f>G10+G77</f>
        <v>1602575228.1599998</v>
      </c>
      <c r="H139" s="1"/>
    </row>
    <row r="140" spans="3:8" ht="15.75">
      <c r="C140" s="89"/>
      <c r="D140" s="89"/>
      <c r="E140" s="89"/>
      <c r="F140" s="103"/>
      <c r="G140" s="103"/>
      <c r="H140" s="1"/>
    </row>
  </sheetData>
  <sheetProtection/>
  <mergeCells count="8">
    <mergeCell ref="C3:G3"/>
    <mergeCell ref="A5:G5"/>
    <mergeCell ref="A6:G6"/>
    <mergeCell ref="A1:B1"/>
    <mergeCell ref="C1:G1"/>
    <mergeCell ref="A2:B2"/>
    <mergeCell ref="C2:G2"/>
    <mergeCell ref="A3:B3"/>
  </mergeCells>
  <printOptions/>
  <pageMargins left="0.984251968503937" right="0.3937007874015748" top="0.5905511811023623" bottom="0.5905511811023623" header="0" footer="0.1968503937007874"/>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Погудалова Т.В.</cp:lastModifiedBy>
  <cp:lastPrinted>2017-04-07T13:29:23Z</cp:lastPrinted>
  <dcterms:created xsi:type="dcterms:W3CDTF">2005-09-02T05:03:18Z</dcterms:created>
  <dcterms:modified xsi:type="dcterms:W3CDTF">2017-04-07T13:58:39Z</dcterms:modified>
  <cp:category/>
  <cp:version/>
  <cp:contentType/>
  <cp:contentStatus/>
</cp:coreProperties>
</file>