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доходы" sheetId="1" r:id="rId1"/>
  </sheets>
  <definedNames>
    <definedName name="_xlnm.Print_Area" localSheetId="0">'доходы'!$A$1:$H$163</definedName>
  </definedNames>
  <calcPr fullCalcOnLoad="1"/>
</workbook>
</file>

<file path=xl/sharedStrings.xml><?xml version="1.0" encoding="utf-8"?>
<sst xmlns="http://schemas.openxmlformats.org/spreadsheetml/2006/main" count="315" uniqueCount="271">
  <si>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</si>
  <si>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</si>
  <si>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</si>
  <si>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</si>
  <si>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</si>
  <si>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</si>
  <si>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</si>
  <si>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</si>
  <si>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</si>
  <si>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</si>
  <si>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</si>
  <si>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</si>
  <si>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</si>
  <si>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</si>
  <si>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</si>
  <si>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</si>
  <si>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</si>
  <si>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</si>
  <si>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</si>
  <si>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</si>
  <si>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</si>
  <si>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</si>
  <si>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</si>
  <si>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</si>
  <si>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</si>
  <si>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</si>
  <si>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</si>
  <si>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</si>
  <si>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</si>
  <si>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</si>
  <si>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</si>
  <si>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</si>
  <si>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</si>
  <si>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</si>
  <si>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</si>
  <si>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</si>
  <si>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</si>
  <si>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</si>
  <si>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</si>
  <si>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</si>
  <si>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</si>
  <si>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</si>
  <si>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</si>
  <si>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</si>
  <si>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</si>
  <si>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</si>
  <si>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</si>
  <si>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</si>
  <si>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</si>
  <si>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</si>
  <si>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</si>
  <si>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</si>
  <si>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</si>
  <si>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</si>
  <si>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</si>
  <si>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</si>
  <si>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</si>
  <si>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</si>
  <si>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</si>
  <si>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</si>
  <si>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</si>
  <si>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</si>
  <si>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</si>
  <si>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</si>
  <si>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</si>
  <si>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</si>
  <si>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</si>
  <si>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</si>
  <si>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</si>
  <si>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</si>
  <si>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</si>
  <si>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</si>
  <si>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</si>
  <si>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</si>
  <si>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</si>
  <si>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</si>
  <si>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</si>
  <si>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</si>
  <si>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</si>
  <si>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</si>
  <si>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</si>
  <si>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</si>
  <si>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</si>
  <si>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</si>
  <si>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</si>
  <si>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</si>
  <si>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</si>
  <si>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</si>
  <si>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</si>
  <si>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</si>
  <si>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</si>
  <si>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</si>
  <si>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</si>
  <si>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</si>
  <si>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</si>
  <si>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</si>
  <si>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</si>
  <si>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</si>
  <si>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</si>
  <si>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</si>
  <si>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</si>
  <si>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</si>
  <si>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</si>
  <si>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</si>
  <si>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</si>
  <si>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</si>
  <si>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</si>
  <si>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</si>
  <si>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</si>
  <si>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</si>
  <si>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</si>
  <si>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</si>
  <si>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</si>
  <si>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</si>
  <si>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</si>
  <si>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</si>
  <si>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</si>
  <si>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</si>
  <si>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</si>
  <si>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</si>
  <si>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</si>
  <si>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</si>
  <si>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</si>
  <si>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</si>
  <si>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</si>
  <si>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</si>
  <si>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</si>
  <si>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</si>
  <si>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</si>
  <si>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</si>
  <si>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</si>
  <si>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</si>
  <si>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</si>
  <si>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</si>
  <si>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</si>
  <si>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</si>
  <si>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</si>
  <si>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</si>
  <si>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</si>
  <si>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</si>
  <si>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</si>
  <si>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</si>
  <si>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</si>
  <si>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</si>
  <si>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</si>
  <si>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</si>
  <si>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</si>
  <si>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</si>
  <si>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</si>
  <si>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</si>
  <si>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</si>
  <si>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</si>
  <si>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</si>
  <si>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</si>
  <si>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</si>
  <si>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</si>
  <si>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</si>
  <si>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</si>
  <si>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</si>
  <si>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</si>
  <si>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</si>
  <si>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</si>
  <si>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</si>
  <si>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</si>
  <si>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</si>
  <si>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</si>
  <si>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</si>
  <si>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</si>
  <si>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</si>
  <si>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</si>
  <si>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</si>
  <si>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</si>
  <si>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</si>
  <si>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</si>
  <si>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</si>
  <si>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</si>
  <si>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</si>
  <si>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</si>
  <si>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</si>
  <si>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</si>
  <si>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</si>
  <si>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</si>
  <si>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</si>
  <si>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</si>
  <si>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</si>
  <si>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</si>
  <si>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</si>
  <si>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</si>
  <si>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</si>
  <si>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</si>
  <si>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</si>
  <si>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</si>
  <si>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</si>
  <si>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</si>
  <si>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</si>
  <si>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</si>
  <si>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</si>
  <si>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</si>
  <si>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</si>
  <si>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</si>
  <si>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</si>
  <si>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</si>
  <si>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</si>
  <si>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</si>
  <si>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</si>
  <si>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</si>
  <si>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</si>
  <si>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</si>
  <si>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</si>
  <si>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</si>
  <si>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</si>
  <si>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</si>
  <si>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</si>
  <si>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</si>
  <si>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</si>
  <si>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</si>
  <si>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</si>
  <si>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</si>
  <si>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</si>
  <si>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</si>
  <si>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</si>
  <si>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</si>
  <si>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</si>
  <si>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</si>
  <si>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</si>
  <si>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</si>
  <si>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</si>
  <si>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</si>
  <si>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</si>
  <si>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</si>
  <si>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</si>
  <si>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</si>
  <si>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</si>
  <si>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</si>
  <si>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</si>
  <si>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</si>
  <si>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</si>
  <si>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</si>
  <si>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</si>
  <si>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</si>
  <si>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</si>
  <si>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</si>
  <si>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</si>
  <si>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</si>
  <si>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</si>
  <si>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</si>
  <si>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</si>
  <si>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</si>
  <si>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</si>
  <si>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</si>
  <si>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</si>
  <si>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</si>
  <si>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</si>
  <si>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</si>
  <si>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</si>
  <si>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</si>
  <si>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</si>
  <si>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</si>
  <si>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</si>
  <si>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</si>
  <si>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</si>
  <si>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</si>
  <si>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</si>
  <si>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</si>
  <si>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</si>
  <si>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</si>
  <si>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</si>
  <si>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</si>
  <si>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</si>
  <si>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</si>
  <si>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от 18.12.2015  № 37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</si>
</sst>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9">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i/>
      <sz val="14"/>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88">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7" fillId="0" borderId="10" xfId="0" applyNumberFormat="1" applyFont="1" applyFill="1" applyBorder="1" applyAlignment="1">
      <alignment horizontal="right" vertical="center"/>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xf>
    <xf numFmtId="4" fontId="0" fillId="0" borderId="0" xfId="0" applyNumberFormat="1" applyFont="1" applyFill="1" applyAlignment="1">
      <alignment vertical="center"/>
    </xf>
    <xf numFmtId="0" fontId="0" fillId="0" borderId="0" xfId="53" applyFont="1" applyFill="1">
      <alignment/>
      <protection/>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4" fontId="9" fillId="0" borderId="10" xfId="0" applyNumberFormat="1" applyFont="1" applyFill="1" applyBorder="1" applyAlignment="1">
      <alignment horizontal="right" vertical="center"/>
    </xf>
    <xf numFmtId="4" fontId="13" fillId="0" borderId="10" xfId="0" applyNumberFormat="1" applyFont="1" applyFill="1" applyBorder="1" applyAlignment="1">
      <alignment horizontal="right" vertical="center"/>
    </xf>
    <xf numFmtId="0" fontId="14" fillId="0" borderId="0" xfId="0" applyFont="1" applyFill="1" applyAlignment="1">
      <alignment vertical="center"/>
    </xf>
    <xf numFmtId="0" fontId="7" fillId="0" borderId="10" xfId="0" applyFont="1" applyFill="1" applyBorder="1" applyAlignment="1">
      <alignment horizontal="left" wrapText="1"/>
    </xf>
    <xf numFmtId="49" fontId="9"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3"/>
  <sheetViews>
    <sheetView tabSelected="1" view="pageBreakPreview" zoomScale="75" zoomScaleNormal="75" zoomScaleSheetLayoutView="75" zoomScalePageLayoutView="0" workbookViewId="0" topLeftCell="A1">
      <selection activeCell="M15" sqref="M15"/>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48.25390625" style="2" hidden="1" customWidth="1"/>
    <col min="9" max="9" width="11.625" style="2" bestFit="1" customWidth="1"/>
    <col min="10" max="16384" width="9.125" style="2" customWidth="1"/>
  </cols>
  <sheetData>
    <row r="1" spans="1:7" ht="15.75" customHeight="1">
      <c r="A1" s="86"/>
      <c r="B1" s="86"/>
      <c r="C1" s="86" t="s">
        <v>209</v>
      </c>
      <c r="D1" s="86"/>
      <c r="E1" s="86"/>
      <c r="F1" s="86"/>
      <c r="G1" s="86"/>
    </row>
    <row r="2" spans="1:7" ht="15.75" customHeight="1">
      <c r="A2" s="87"/>
      <c r="B2" s="87"/>
      <c r="C2" s="87" t="s">
        <v>208</v>
      </c>
      <c r="D2" s="87"/>
      <c r="E2" s="87"/>
      <c r="F2" s="87"/>
      <c r="G2" s="87"/>
    </row>
    <row r="3" spans="1:7" ht="15.75" customHeight="1">
      <c r="A3" s="84"/>
      <c r="B3" s="84"/>
      <c r="C3" s="84" t="s">
        <v>270</v>
      </c>
      <c r="D3" s="84"/>
      <c r="E3" s="84"/>
      <c r="F3" s="84"/>
      <c r="G3" s="84"/>
    </row>
    <row r="4" spans="6:7" ht="15.75" customHeight="1">
      <c r="F4" s="4"/>
      <c r="G4" s="4"/>
    </row>
    <row r="5" spans="1:8" ht="27" customHeight="1">
      <c r="A5" s="85" t="s">
        <v>225</v>
      </c>
      <c r="B5" s="85"/>
      <c r="C5" s="85"/>
      <c r="D5" s="85"/>
      <c r="E5" s="85"/>
      <c r="F5" s="85"/>
      <c r="G5" s="85"/>
      <c r="H5" s="5"/>
    </row>
    <row r="6" spans="1:7" ht="20.25" customHeight="1">
      <c r="A6" s="85"/>
      <c r="B6" s="85"/>
      <c r="C6" s="85"/>
      <c r="D6" s="85"/>
      <c r="E6" s="85"/>
      <c r="F6" s="85"/>
      <c r="G6" s="85"/>
    </row>
    <row r="7" spans="1:7" ht="16.5" customHeight="1">
      <c r="A7" s="6"/>
      <c r="B7" s="6"/>
      <c r="F7" s="7"/>
      <c r="G7" s="7"/>
    </row>
    <row r="8" spans="1:7" s="73" customFormat="1" ht="37.5">
      <c r="A8" s="17" t="s">
        <v>38</v>
      </c>
      <c r="B8" s="17" t="s">
        <v>165</v>
      </c>
      <c r="C8" s="17" t="s">
        <v>146</v>
      </c>
      <c r="D8" s="17" t="s">
        <v>210</v>
      </c>
      <c r="E8" s="17" t="s">
        <v>146</v>
      </c>
      <c r="F8" s="17" t="s">
        <v>189</v>
      </c>
      <c r="G8" s="17" t="s">
        <v>216</v>
      </c>
    </row>
    <row r="9" spans="1:7" s="67" customFormat="1" ht="15.75">
      <c r="A9" s="74">
        <v>1</v>
      </c>
      <c r="B9" s="74">
        <v>2</v>
      </c>
      <c r="C9" s="74"/>
      <c r="D9" s="74"/>
      <c r="E9" s="74">
        <v>3</v>
      </c>
      <c r="F9" s="74"/>
      <c r="G9" s="74">
        <v>5</v>
      </c>
    </row>
    <row r="10" spans="1:7" s="73" customFormat="1" ht="18.75">
      <c r="A10" s="63" t="s">
        <v>4</v>
      </c>
      <c r="B10" s="75" t="s">
        <v>3</v>
      </c>
      <c r="C10" s="43">
        <f>C11+C50</f>
        <v>858731720</v>
      </c>
      <c r="D10" s="43">
        <f>D11+D50</f>
        <v>1472691</v>
      </c>
      <c r="E10" s="43">
        <f>E11+E50</f>
        <v>860204411</v>
      </c>
      <c r="F10" s="43">
        <f>F11+F50</f>
        <v>855050779</v>
      </c>
      <c r="G10" s="43">
        <f>G11+G50</f>
        <v>876842788</v>
      </c>
    </row>
    <row r="11" spans="1:7" s="73" customFormat="1" ht="18.75">
      <c r="A11" s="63" t="s">
        <v>5</v>
      </c>
      <c r="B11" s="63"/>
      <c r="C11" s="43">
        <f>C12+C18+C24+C38+C43+C48</f>
        <v>527268713</v>
      </c>
      <c r="D11" s="43">
        <f>D12+D18+D24+D38+D43+D48</f>
        <v>-51480</v>
      </c>
      <c r="E11" s="43">
        <f>E12+E18+E24+E38+E43+E48</f>
        <v>527217233</v>
      </c>
      <c r="F11" s="43">
        <f>F12+F18+F24+F38+F43+F48</f>
        <v>566339990</v>
      </c>
      <c r="G11" s="43">
        <f>G12+G18+G24+G38+G43+G48</f>
        <v>589398070</v>
      </c>
    </row>
    <row r="12" spans="1:7" s="73" customFormat="1" ht="25.5" customHeight="1">
      <c r="A12" s="17" t="s">
        <v>7</v>
      </c>
      <c r="B12" s="22" t="s">
        <v>6</v>
      </c>
      <c r="C12" s="43">
        <f>C13</f>
        <v>418410000</v>
      </c>
      <c r="D12" s="43">
        <f>D13</f>
        <v>-1496000</v>
      </c>
      <c r="E12" s="43">
        <f>E13</f>
        <v>416914000</v>
      </c>
      <c r="F12" s="43">
        <f>F13</f>
        <v>442810000</v>
      </c>
      <c r="G12" s="43">
        <f>G13</f>
        <v>461515000</v>
      </c>
    </row>
    <row r="13" spans="1:10" s="73" customFormat="1" ht="24" customHeight="1">
      <c r="A13" s="20" t="s">
        <v>9</v>
      </c>
      <c r="B13" s="11" t="s">
        <v>8</v>
      </c>
      <c r="C13" s="48">
        <f>C14+C15+C16+C17</f>
        <v>418410000</v>
      </c>
      <c r="D13" s="48">
        <f>D14+D15+D16+D17</f>
        <v>-1496000</v>
      </c>
      <c r="E13" s="48">
        <f>E14+E15+E16+E17</f>
        <v>416914000</v>
      </c>
      <c r="F13" s="48">
        <f>F14+F15+F16+F17</f>
        <v>442810000</v>
      </c>
      <c r="G13" s="48">
        <f>G14+G15+G16+G17</f>
        <v>461515000</v>
      </c>
      <c r="J13" s="76"/>
    </row>
    <row r="14" spans="1:8" s="73" customFormat="1" ht="75.75" customHeight="1">
      <c r="A14" s="14" t="s">
        <v>113</v>
      </c>
      <c r="B14" s="15" t="s">
        <v>39</v>
      </c>
      <c r="C14" s="31">
        <v>413700000</v>
      </c>
      <c r="D14" s="31">
        <v>-1500000</v>
      </c>
      <c r="E14" s="31">
        <f>C14+D14</f>
        <v>412200000</v>
      </c>
      <c r="F14" s="31">
        <v>439200000</v>
      </c>
      <c r="G14" s="31">
        <v>457700000</v>
      </c>
      <c r="H14" s="66"/>
    </row>
    <row r="15" spans="1:8" s="73" customFormat="1" ht="114" customHeight="1">
      <c r="A15" s="14" t="s">
        <v>124</v>
      </c>
      <c r="B15" s="15" t="s">
        <v>41</v>
      </c>
      <c r="C15" s="31">
        <v>3470000</v>
      </c>
      <c r="D15" s="31">
        <v>0</v>
      </c>
      <c r="E15" s="31">
        <f>C15+D15</f>
        <v>3470000</v>
      </c>
      <c r="F15" s="31">
        <v>3100000</v>
      </c>
      <c r="G15" s="31">
        <v>3300000</v>
      </c>
      <c r="H15" s="66"/>
    </row>
    <row r="16" spans="1:8" s="73" customFormat="1" ht="52.5" customHeight="1">
      <c r="A16" s="10" t="s">
        <v>114</v>
      </c>
      <c r="B16" s="15" t="s">
        <v>142</v>
      </c>
      <c r="C16" s="31">
        <v>1200000</v>
      </c>
      <c r="D16" s="31">
        <v>0</v>
      </c>
      <c r="E16" s="31">
        <f>C16+D16</f>
        <v>1200000</v>
      </c>
      <c r="F16" s="31">
        <v>400000</v>
      </c>
      <c r="G16" s="31">
        <v>400000</v>
      </c>
      <c r="H16" s="66"/>
    </row>
    <row r="17" spans="1:8" s="73" customFormat="1" ht="99" customHeight="1">
      <c r="A17" s="10" t="s">
        <v>115</v>
      </c>
      <c r="B17" s="15" t="s">
        <v>40</v>
      </c>
      <c r="C17" s="31">
        <v>40000</v>
      </c>
      <c r="D17" s="31">
        <v>4000</v>
      </c>
      <c r="E17" s="31">
        <f>C17+D17</f>
        <v>44000</v>
      </c>
      <c r="F17" s="31">
        <v>110000</v>
      </c>
      <c r="G17" s="31">
        <v>115000</v>
      </c>
      <c r="H17" s="66"/>
    </row>
    <row r="18" spans="1:8" s="73" customFormat="1" ht="43.5" customHeight="1">
      <c r="A18" s="17" t="s">
        <v>205</v>
      </c>
      <c r="B18" s="27" t="s">
        <v>191</v>
      </c>
      <c r="C18" s="46">
        <f>C19</f>
        <v>5527113</v>
      </c>
      <c r="D18" s="46">
        <f>D19</f>
        <v>-57660</v>
      </c>
      <c r="E18" s="46">
        <f>E19</f>
        <v>5469453</v>
      </c>
      <c r="F18" s="46">
        <f>F19</f>
        <v>5897990</v>
      </c>
      <c r="G18" s="46">
        <f>G19</f>
        <v>4841070</v>
      </c>
      <c r="H18" s="66"/>
    </row>
    <row r="19" spans="1:8" s="73" customFormat="1" ht="43.5" customHeight="1">
      <c r="A19" s="21" t="s">
        <v>193</v>
      </c>
      <c r="B19" s="27" t="s">
        <v>192</v>
      </c>
      <c r="C19" s="32">
        <f>SUM(C20:C23)</f>
        <v>5527113</v>
      </c>
      <c r="D19" s="32">
        <f>SUM(D20:D23)</f>
        <v>-57660</v>
      </c>
      <c r="E19" s="32">
        <f>SUM(E20:E23)</f>
        <v>5469453</v>
      </c>
      <c r="F19" s="32">
        <f>SUM(F20:F23)</f>
        <v>5897990</v>
      </c>
      <c r="G19" s="32">
        <f>SUM(G20:G23)</f>
        <v>4841070</v>
      </c>
      <c r="H19" s="66"/>
    </row>
    <row r="20" spans="1:8" s="73" customFormat="1" ht="76.5" customHeight="1">
      <c r="A20" s="21" t="s">
        <v>194</v>
      </c>
      <c r="B20" s="27" t="s">
        <v>195</v>
      </c>
      <c r="C20" s="31">
        <v>1909003</v>
      </c>
      <c r="D20" s="31"/>
      <c r="E20" s="31">
        <f>C20+D20</f>
        <v>1909003</v>
      </c>
      <c r="F20" s="31">
        <v>1779745</v>
      </c>
      <c r="G20" s="31">
        <v>1747303</v>
      </c>
      <c r="H20" s="66"/>
    </row>
    <row r="21" spans="1:8" s="73" customFormat="1" ht="83.25" customHeight="1">
      <c r="A21" s="21" t="s">
        <v>196</v>
      </c>
      <c r="B21" s="27" t="s">
        <v>197</v>
      </c>
      <c r="C21" s="31">
        <v>41273</v>
      </c>
      <c r="D21" s="31">
        <v>4800</v>
      </c>
      <c r="E21" s="31">
        <f>C21+D21</f>
        <v>46073</v>
      </c>
      <c r="F21" s="31">
        <v>47976</v>
      </c>
      <c r="G21" s="31">
        <v>43062</v>
      </c>
      <c r="H21" s="66"/>
    </row>
    <row r="22" spans="1:8" s="73" customFormat="1" ht="82.5" customHeight="1">
      <c r="A22" s="21" t="s">
        <v>198</v>
      </c>
      <c r="B22" s="27" t="s">
        <v>199</v>
      </c>
      <c r="C22" s="31">
        <v>3726162</v>
      </c>
      <c r="D22" s="31">
        <v>0</v>
      </c>
      <c r="E22" s="31">
        <f>C22+D22</f>
        <v>3726162</v>
      </c>
      <c r="F22" s="31">
        <v>4016103</v>
      </c>
      <c r="G22" s="31">
        <v>3001332</v>
      </c>
      <c r="H22" s="66"/>
    </row>
    <row r="23" spans="1:8" s="73" customFormat="1" ht="75.75" customHeight="1">
      <c r="A23" s="21" t="s">
        <v>200</v>
      </c>
      <c r="B23" s="27" t="s">
        <v>201</v>
      </c>
      <c r="C23" s="31">
        <v>-149325</v>
      </c>
      <c r="D23" s="31">
        <v>-62460</v>
      </c>
      <c r="E23" s="31">
        <f>C23+D23</f>
        <v>-211785</v>
      </c>
      <c r="F23" s="31">
        <v>54166</v>
      </c>
      <c r="G23" s="31">
        <v>49373</v>
      </c>
      <c r="H23" s="66"/>
    </row>
    <row r="24" spans="1:8" s="73" customFormat="1" ht="18.75">
      <c r="A24" s="17" t="s">
        <v>11</v>
      </c>
      <c r="B24" s="22" t="s">
        <v>10</v>
      </c>
      <c r="C24" s="52">
        <f>C25+C34+C37</f>
        <v>39772000</v>
      </c>
      <c r="D24" s="52">
        <f>D25+D34+D37</f>
        <v>700580</v>
      </c>
      <c r="E24" s="52">
        <f>E25+E34+E37</f>
        <v>40472580</v>
      </c>
      <c r="F24" s="52">
        <f>F25+F34+F37</f>
        <v>49520000</v>
      </c>
      <c r="G24" s="52">
        <f>G25+G34+G37</f>
        <v>51650000</v>
      </c>
      <c r="H24" s="66"/>
    </row>
    <row r="25" spans="1:8" s="73" customFormat="1" ht="39.75" customHeight="1">
      <c r="A25" s="58" t="s">
        <v>147</v>
      </c>
      <c r="B25" s="15" t="s">
        <v>153</v>
      </c>
      <c r="C25" s="36">
        <f>C26+C29+C32+C33</f>
        <v>22132000</v>
      </c>
      <c r="D25" s="36">
        <f>D26+D29+D33+D32</f>
        <v>700580</v>
      </c>
      <c r="E25" s="36">
        <f>E26+E29+E33+E32</f>
        <v>22832580</v>
      </c>
      <c r="F25" s="36">
        <f>F26+F29+F33</f>
        <v>29850000</v>
      </c>
      <c r="G25" s="36">
        <f>G26+G29+G33</f>
        <v>31150000</v>
      </c>
      <c r="H25" s="66"/>
    </row>
    <row r="26" spans="1:8" s="73" customFormat="1" ht="39" customHeight="1">
      <c r="A26" s="16" t="s">
        <v>148</v>
      </c>
      <c r="B26" s="15" t="s">
        <v>154</v>
      </c>
      <c r="C26" s="36">
        <f>C27+C28</f>
        <v>11000000</v>
      </c>
      <c r="D26" s="36">
        <f>D27+D28</f>
        <v>580</v>
      </c>
      <c r="E26" s="36">
        <f>E27+E28</f>
        <v>11000580</v>
      </c>
      <c r="F26" s="36">
        <f>F27+F28</f>
        <v>18400000</v>
      </c>
      <c r="G26" s="36">
        <f>G27+G28</f>
        <v>19300000</v>
      </c>
      <c r="H26" s="66"/>
    </row>
    <row r="27" spans="1:8" s="73" customFormat="1" ht="42.75" customHeight="1">
      <c r="A27" s="59" t="s">
        <v>148</v>
      </c>
      <c r="B27" s="60" t="s">
        <v>155</v>
      </c>
      <c r="C27" s="33">
        <v>11000000</v>
      </c>
      <c r="D27" s="34">
        <v>0</v>
      </c>
      <c r="E27" s="34">
        <f>C27+D27</f>
        <v>11000000</v>
      </c>
      <c r="F27" s="33">
        <v>18400000</v>
      </c>
      <c r="G27" s="33">
        <v>19300000</v>
      </c>
      <c r="H27" s="66"/>
    </row>
    <row r="28" spans="1:8" s="73" customFormat="1" ht="61.5" customHeight="1">
      <c r="A28" s="59" t="s">
        <v>149</v>
      </c>
      <c r="B28" s="82" t="s">
        <v>156</v>
      </c>
      <c r="C28" s="33">
        <v>0</v>
      </c>
      <c r="D28" s="34">
        <v>580</v>
      </c>
      <c r="E28" s="34">
        <f>C28+D28</f>
        <v>580</v>
      </c>
      <c r="F28" s="33">
        <v>0</v>
      </c>
      <c r="G28" s="33">
        <v>0</v>
      </c>
      <c r="H28" s="66"/>
    </row>
    <row r="29" spans="1:8" s="73" customFormat="1" ht="37.5">
      <c r="A29" s="16" t="s">
        <v>150</v>
      </c>
      <c r="B29" s="15" t="s">
        <v>157</v>
      </c>
      <c r="C29" s="36">
        <f>C30+C31</f>
        <v>8800000</v>
      </c>
      <c r="D29" s="36">
        <f>D30+D31</f>
        <v>700000</v>
      </c>
      <c r="E29" s="36">
        <f>E30+E31</f>
        <v>9500000</v>
      </c>
      <c r="F29" s="36">
        <f>F30+F31</f>
        <v>9200000</v>
      </c>
      <c r="G29" s="36">
        <f>G30+G31</f>
        <v>9600000</v>
      </c>
      <c r="H29" s="66"/>
    </row>
    <row r="30" spans="1:8" s="73" customFormat="1" ht="42.75" customHeight="1">
      <c r="A30" s="59" t="s">
        <v>150</v>
      </c>
      <c r="B30" s="60" t="s">
        <v>158</v>
      </c>
      <c r="C30" s="33">
        <v>8800000</v>
      </c>
      <c r="D30" s="34">
        <v>700000</v>
      </c>
      <c r="E30" s="34">
        <f>C30+D30</f>
        <v>9500000</v>
      </c>
      <c r="F30" s="33">
        <v>9200000</v>
      </c>
      <c r="G30" s="33">
        <v>9600000</v>
      </c>
      <c r="H30" s="66"/>
    </row>
    <row r="31" spans="1:8" s="73" customFormat="1" ht="63" customHeight="1" hidden="1">
      <c r="A31" s="59" t="s">
        <v>151</v>
      </c>
      <c r="B31" s="60" t="s">
        <v>159</v>
      </c>
      <c r="C31" s="33">
        <v>0</v>
      </c>
      <c r="D31" s="34"/>
      <c r="E31" s="31">
        <f>C31+D31</f>
        <v>0</v>
      </c>
      <c r="F31" s="33">
        <v>0</v>
      </c>
      <c r="G31" s="33">
        <v>0</v>
      </c>
      <c r="H31" s="66"/>
    </row>
    <row r="32" spans="1:8" s="73" customFormat="1" ht="63" customHeight="1">
      <c r="A32" s="16" t="s">
        <v>252</v>
      </c>
      <c r="B32" s="15" t="s">
        <v>253</v>
      </c>
      <c r="C32" s="33">
        <v>882000</v>
      </c>
      <c r="D32" s="51">
        <v>0</v>
      </c>
      <c r="E32" s="34">
        <f>C32+D32</f>
        <v>882000</v>
      </c>
      <c r="F32" s="50">
        <v>0</v>
      </c>
      <c r="G32" s="33">
        <v>0</v>
      </c>
      <c r="H32" s="66"/>
    </row>
    <row r="33" spans="1:8" s="73" customFormat="1" ht="33.75" customHeight="1">
      <c r="A33" s="18" t="s">
        <v>152</v>
      </c>
      <c r="B33" s="15" t="s">
        <v>160</v>
      </c>
      <c r="C33" s="32">
        <v>1450000</v>
      </c>
      <c r="D33" s="31">
        <v>0</v>
      </c>
      <c r="E33" s="31">
        <f>C33+D33</f>
        <v>1450000</v>
      </c>
      <c r="F33" s="32">
        <v>2250000</v>
      </c>
      <c r="G33" s="32">
        <v>2250000</v>
      </c>
      <c r="H33" s="66"/>
    </row>
    <row r="34" spans="1:8" s="73" customFormat="1" ht="18.75">
      <c r="A34" s="10" t="s">
        <v>12</v>
      </c>
      <c r="B34" s="11" t="s">
        <v>91</v>
      </c>
      <c r="C34" s="36">
        <f>C35+C36</f>
        <v>16500000</v>
      </c>
      <c r="D34" s="36">
        <f>D35+D36</f>
        <v>0</v>
      </c>
      <c r="E34" s="36">
        <f>E35+E36</f>
        <v>16500000</v>
      </c>
      <c r="F34" s="36">
        <f>F35+F36</f>
        <v>19000000</v>
      </c>
      <c r="G34" s="36">
        <f>G35+G36</f>
        <v>19800000</v>
      </c>
      <c r="H34" s="66"/>
    </row>
    <row r="35" spans="1:8" s="73" customFormat="1" ht="34.5" customHeight="1">
      <c r="A35" s="19" t="s">
        <v>12</v>
      </c>
      <c r="B35" s="61" t="s">
        <v>58</v>
      </c>
      <c r="C35" s="62">
        <v>16500000</v>
      </c>
      <c r="D35" s="31">
        <v>0</v>
      </c>
      <c r="E35" s="34">
        <f>C35+D35</f>
        <v>16500000</v>
      </c>
      <c r="F35" s="62">
        <v>19000000</v>
      </c>
      <c r="G35" s="62">
        <v>19800000</v>
      </c>
      <c r="H35" s="66"/>
    </row>
    <row r="36" spans="1:8" s="73" customFormat="1" ht="46.5" customHeight="1" hidden="1">
      <c r="A36" s="19" t="s">
        <v>59</v>
      </c>
      <c r="B36" s="61" t="s">
        <v>60</v>
      </c>
      <c r="C36" s="34">
        <v>0</v>
      </c>
      <c r="D36" s="34"/>
      <c r="E36" s="31">
        <f>C36+D36</f>
        <v>0</v>
      </c>
      <c r="F36" s="34">
        <v>0</v>
      </c>
      <c r="G36" s="34">
        <v>0</v>
      </c>
      <c r="H36" s="66"/>
    </row>
    <row r="37" spans="1:8" s="73" customFormat="1" ht="46.5" customHeight="1">
      <c r="A37" s="10" t="s">
        <v>174</v>
      </c>
      <c r="B37" s="11" t="s">
        <v>173</v>
      </c>
      <c r="C37" s="31">
        <v>1140000</v>
      </c>
      <c r="D37" s="31">
        <v>0</v>
      </c>
      <c r="E37" s="31">
        <f>C37+D37</f>
        <v>1140000</v>
      </c>
      <c r="F37" s="31">
        <v>670000</v>
      </c>
      <c r="G37" s="31">
        <v>700000</v>
      </c>
      <c r="H37" s="66"/>
    </row>
    <row r="38" spans="1:8" s="73" customFormat="1" ht="18.75" customHeight="1">
      <c r="A38" s="17" t="s">
        <v>14</v>
      </c>
      <c r="B38" s="22" t="s">
        <v>13</v>
      </c>
      <c r="C38" s="52">
        <f>C39+C40</f>
        <v>59530000</v>
      </c>
      <c r="D38" s="52">
        <f>D39+D40</f>
        <v>800000</v>
      </c>
      <c r="E38" s="52">
        <f>E39+E40</f>
        <v>60330000</v>
      </c>
      <c r="F38" s="52">
        <f>F39+F40</f>
        <v>65100000</v>
      </c>
      <c r="G38" s="52">
        <f>G39+G40</f>
        <v>68280000</v>
      </c>
      <c r="H38" s="66"/>
    </row>
    <row r="39" spans="1:8" s="73" customFormat="1" ht="48.75" customHeight="1">
      <c r="A39" s="10" t="s">
        <v>47</v>
      </c>
      <c r="B39" s="11" t="s">
        <v>0</v>
      </c>
      <c r="C39" s="31">
        <v>8000000</v>
      </c>
      <c r="D39" s="31">
        <v>0</v>
      </c>
      <c r="E39" s="31">
        <f>C39+D39</f>
        <v>8000000</v>
      </c>
      <c r="F39" s="31">
        <v>9400000</v>
      </c>
      <c r="G39" s="31">
        <v>9800000</v>
      </c>
      <c r="H39" s="66"/>
    </row>
    <row r="40" spans="1:8" s="73" customFormat="1" ht="18.75">
      <c r="A40" s="20" t="s">
        <v>53</v>
      </c>
      <c r="B40" s="12" t="s">
        <v>120</v>
      </c>
      <c r="C40" s="36">
        <f>C41+C42</f>
        <v>51530000</v>
      </c>
      <c r="D40" s="36">
        <f>D41+D42</f>
        <v>800000</v>
      </c>
      <c r="E40" s="36">
        <f>E41+E42</f>
        <v>52330000</v>
      </c>
      <c r="F40" s="36">
        <f>F41+F42</f>
        <v>55700000</v>
      </c>
      <c r="G40" s="36">
        <f>G41+G42</f>
        <v>58480000</v>
      </c>
      <c r="H40" s="66"/>
    </row>
    <row r="41" spans="1:8" s="73" customFormat="1" ht="48" customHeight="1">
      <c r="A41" s="49" t="s">
        <v>226</v>
      </c>
      <c r="B41" s="27" t="s">
        <v>227</v>
      </c>
      <c r="C41" s="31">
        <v>50330000</v>
      </c>
      <c r="D41" s="31">
        <v>800000</v>
      </c>
      <c r="E41" s="31">
        <f>C41+D41</f>
        <v>51130000</v>
      </c>
      <c r="F41" s="31">
        <v>52915000</v>
      </c>
      <c r="G41" s="31">
        <v>55556000</v>
      </c>
      <c r="H41" s="66"/>
    </row>
    <row r="42" spans="1:8" s="73" customFormat="1" ht="44.25" customHeight="1">
      <c r="A42" s="49" t="s">
        <v>228</v>
      </c>
      <c r="B42" s="27" t="s">
        <v>229</v>
      </c>
      <c r="C42" s="31">
        <v>1200000</v>
      </c>
      <c r="D42" s="31">
        <v>0</v>
      </c>
      <c r="E42" s="31">
        <f>C42+D42</f>
        <v>1200000</v>
      </c>
      <c r="F42" s="31">
        <v>2785000</v>
      </c>
      <c r="G42" s="31">
        <v>2924000</v>
      </c>
      <c r="H42" s="66"/>
    </row>
    <row r="43" spans="1:8" s="73" customFormat="1" ht="18.75">
      <c r="A43" s="17" t="s">
        <v>16</v>
      </c>
      <c r="B43" s="22" t="s">
        <v>15</v>
      </c>
      <c r="C43" s="52">
        <f>C44+C45+C46+C47</f>
        <v>4029600</v>
      </c>
      <c r="D43" s="52">
        <f>D44+D45+D46+D47</f>
        <v>1600</v>
      </c>
      <c r="E43" s="52">
        <f>E44+E45+E46+E47</f>
        <v>4031200</v>
      </c>
      <c r="F43" s="52">
        <f>F44+F45</f>
        <v>3012000</v>
      </c>
      <c r="G43" s="52">
        <f>G44+G45</f>
        <v>3112000</v>
      </c>
      <c r="H43" s="66"/>
    </row>
    <row r="44" spans="1:8" s="73" customFormat="1" ht="63.75" customHeight="1">
      <c r="A44" s="21" t="s">
        <v>48</v>
      </c>
      <c r="B44" s="22" t="s">
        <v>17</v>
      </c>
      <c r="C44" s="32">
        <v>4000000</v>
      </c>
      <c r="D44" s="31">
        <v>0</v>
      </c>
      <c r="E44" s="31">
        <f aca="true" t="shared" si="0" ref="E44:E49">C44+D44</f>
        <v>4000000</v>
      </c>
      <c r="F44" s="32">
        <v>3000000</v>
      </c>
      <c r="G44" s="32">
        <v>3100000</v>
      </c>
      <c r="H44" s="66"/>
    </row>
    <row r="45" spans="1:8" s="73" customFormat="1" ht="42.75" customHeight="1">
      <c r="A45" s="21" t="s">
        <v>185</v>
      </c>
      <c r="B45" s="22" t="s">
        <v>186</v>
      </c>
      <c r="C45" s="32">
        <v>12000</v>
      </c>
      <c r="D45" s="31">
        <v>0</v>
      </c>
      <c r="E45" s="31">
        <f t="shared" si="0"/>
        <v>12000</v>
      </c>
      <c r="F45" s="32">
        <v>12000</v>
      </c>
      <c r="G45" s="32">
        <v>12000</v>
      </c>
      <c r="H45" s="66"/>
    </row>
    <row r="46" spans="1:8" s="73" customFormat="1" ht="97.5" customHeight="1">
      <c r="A46" s="83" t="s">
        <v>235</v>
      </c>
      <c r="B46" s="11" t="s">
        <v>234</v>
      </c>
      <c r="C46" s="50">
        <v>17600</v>
      </c>
      <c r="D46" s="51">
        <v>1600</v>
      </c>
      <c r="E46" s="51">
        <f t="shared" si="0"/>
        <v>19200</v>
      </c>
      <c r="F46" s="50">
        <v>0</v>
      </c>
      <c r="G46" s="50">
        <v>0</v>
      </c>
      <c r="H46" s="66"/>
    </row>
    <row r="47" spans="1:8" s="73" customFormat="1" ht="97.5" customHeight="1" hidden="1">
      <c r="A47" s="81" t="s">
        <v>242</v>
      </c>
      <c r="B47" s="11" t="s">
        <v>243</v>
      </c>
      <c r="C47" s="50">
        <v>0</v>
      </c>
      <c r="D47" s="51">
        <v>0</v>
      </c>
      <c r="E47" s="51">
        <f t="shared" si="0"/>
        <v>0</v>
      </c>
      <c r="F47" s="50">
        <v>0</v>
      </c>
      <c r="G47" s="50">
        <v>0</v>
      </c>
      <c r="H47" s="66"/>
    </row>
    <row r="48" spans="1:8" s="73" customFormat="1" ht="42.75" customHeight="1" hidden="1">
      <c r="A48" s="21" t="s">
        <v>144</v>
      </c>
      <c r="B48" s="22" t="s">
        <v>145</v>
      </c>
      <c r="C48" s="36">
        <f>C49</f>
        <v>0</v>
      </c>
      <c r="D48" s="36">
        <v>0</v>
      </c>
      <c r="E48" s="31">
        <f t="shared" si="0"/>
        <v>0</v>
      </c>
      <c r="F48" s="36">
        <f>F49</f>
        <v>0</v>
      </c>
      <c r="G48" s="36">
        <f>G49</f>
        <v>0</v>
      </c>
      <c r="H48" s="66"/>
    </row>
    <row r="49" spans="1:8" s="73" customFormat="1" ht="45" customHeight="1" hidden="1">
      <c r="A49" s="21" t="s">
        <v>207</v>
      </c>
      <c r="B49" s="22" t="s">
        <v>206</v>
      </c>
      <c r="C49" s="31">
        <v>0</v>
      </c>
      <c r="D49" s="31">
        <v>0</v>
      </c>
      <c r="E49" s="31">
        <f t="shared" si="0"/>
        <v>0</v>
      </c>
      <c r="F49" s="31">
        <v>0</v>
      </c>
      <c r="G49" s="31">
        <v>0</v>
      </c>
      <c r="H49" s="66"/>
    </row>
    <row r="50" spans="1:8" s="73" customFormat="1" ht="18.75">
      <c r="A50" s="63" t="s">
        <v>18</v>
      </c>
      <c r="B50" s="22"/>
      <c r="C50" s="52">
        <f>C51+C58+C64+C66+C73+C88</f>
        <v>331463007</v>
      </c>
      <c r="D50" s="52">
        <f>D51+D58+D64+D66+D73+D88</f>
        <v>1524171</v>
      </c>
      <c r="E50" s="52">
        <f>E51+E58+E64+E66+E73+E88</f>
        <v>332987178</v>
      </c>
      <c r="F50" s="52">
        <f>F51+F58+F64+F66+F73+F88</f>
        <v>288710789</v>
      </c>
      <c r="G50" s="52">
        <f>G51+G58+G64+G66+G73+G88</f>
        <v>287444718</v>
      </c>
      <c r="H50" s="66"/>
    </row>
    <row r="51" spans="1:8" s="73" customFormat="1" ht="39.75" customHeight="1">
      <c r="A51" s="21" t="s">
        <v>20</v>
      </c>
      <c r="B51" s="22" t="s">
        <v>19</v>
      </c>
      <c r="C51" s="52">
        <f>C52+C56+C57</f>
        <v>242976999</v>
      </c>
      <c r="D51" s="52">
        <f>D52+D56+D57</f>
        <v>1559230</v>
      </c>
      <c r="E51" s="52">
        <f>E52+E56+E57</f>
        <v>244536229</v>
      </c>
      <c r="F51" s="52">
        <f>F52+F56+F57</f>
        <v>242178229</v>
      </c>
      <c r="G51" s="52">
        <f>G52+G56+G57</f>
        <v>242180229</v>
      </c>
      <c r="H51" s="66"/>
    </row>
    <row r="52" spans="1:8" s="73" customFormat="1" ht="98.25" customHeight="1">
      <c r="A52" s="21" t="s">
        <v>57</v>
      </c>
      <c r="B52" s="22" t="s">
        <v>21</v>
      </c>
      <c r="C52" s="36">
        <f>C53+C54+C55</f>
        <v>241576195</v>
      </c>
      <c r="D52" s="36">
        <f>D53+D54+D55</f>
        <v>1800000</v>
      </c>
      <c r="E52" s="36">
        <f>E53+E54+E55</f>
        <v>243376195</v>
      </c>
      <c r="F52" s="36">
        <f>F53+F54+F55</f>
        <v>241696825</v>
      </c>
      <c r="G52" s="36">
        <f>G53+G54+G55</f>
        <v>241696825</v>
      </c>
      <c r="H52" s="66"/>
    </row>
    <row r="53" spans="1:8" s="73" customFormat="1" ht="83.25" customHeight="1">
      <c r="A53" s="21" t="s">
        <v>121</v>
      </c>
      <c r="B53" s="17" t="s">
        <v>85</v>
      </c>
      <c r="C53" s="32">
        <v>212745125</v>
      </c>
      <c r="D53" s="31">
        <v>1800000</v>
      </c>
      <c r="E53" s="31">
        <f>C53+D53</f>
        <v>214545125</v>
      </c>
      <c r="F53" s="32">
        <v>212745125</v>
      </c>
      <c r="G53" s="32">
        <v>212745125</v>
      </c>
      <c r="H53" s="66"/>
    </row>
    <row r="54" spans="1:8" s="73" customFormat="1" ht="85.5" customHeight="1">
      <c r="A54" s="18" t="s">
        <v>54</v>
      </c>
      <c r="B54" s="15" t="s">
        <v>2</v>
      </c>
      <c r="C54" s="32">
        <v>44070</v>
      </c>
      <c r="D54" s="31">
        <v>0</v>
      </c>
      <c r="E54" s="31">
        <f>C54+D54</f>
        <v>44070</v>
      </c>
      <c r="F54" s="32">
        <v>164700</v>
      </c>
      <c r="G54" s="32">
        <v>164700</v>
      </c>
      <c r="H54" s="66"/>
    </row>
    <row r="55" spans="1:8" s="73" customFormat="1" ht="47.25" customHeight="1">
      <c r="A55" s="18" t="s">
        <v>219</v>
      </c>
      <c r="B55" s="22" t="s">
        <v>218</v>
      </c>
      <c r="C55" s="32">
        <v>28787000</v>
      </c>
      <c r="D55" s="31">
        <v>0</v>
      </c>
      <c r="E55" s="31">
        <f>C55+D55</f>
        <v>28787000</v>
      </c>
      <c r="F55" s="32">
        <v>28787000</v>
      </c>
      <c r="G55" s="32">
        <v>28787000</v>
      </c>
      <c r="H55" s="66"/>
    </row>
    <row r="56" spans="1:8" s="73" customFormat="1" ht="57.75" customHeight="1">
      <c r="A56" s="21" t="s">
        <v>35</v>
      </c>
      <c r="B56" s="22" t="s">
        <v>34</v>
      </c>
      <c r="C56" s="32">
        <v>861600</v>
      </c>
      <c r="D56" s="31">
        <v>11000</v>
      </c>
      <c r="E56" s="31">
        <f>C56+D56</f>
        <v>872600</v>
      </c>
      <c r="F56" s="32">
        <v>46000</v>
      </c>
      <c r="G56" s="32">
        <v>48000</v>
      </c>
      <c r="H56" s="66"/>
    </row>
    <row r="57" spans="1:8" s="73" customFormat="1" ht="79.5" customHeight="1">
      <c r="A57" s="18" t="s">
        <v>55</v>
      </c>
      <c r="B57" s="15" t="s">
        <v>1</v>
      </c>
      <c r="C57" s="32">
        <v>539204</v>
      </c>
      <c r="D57" s="31">
        <f>-39770-212000</f>
        <v>-251770</v>
      </c>
      <c r="E57" s="31">
        <f>C57+D57</f>
        <v>287434</v>
      </c>
      <c r="F57" s="32">
        <f>400000+35404</f>
        <v>435404</v>
      </c>
      <c r="G57" s="32">
        <f>400000+35404</f>
        <v>435404</v>
      </c>
      <c r="H57" s="66"/>
    </row>
    <row r="58" spans="1:8" s="73" customFormat="1" ht="32.25" customHeight="1">
      <c r="A58" s="21" t="s">
        <v>26</v>
      </c>
      <c r="B58" s="17" t="s">
        <v>27</v>
      </c>
      <c r="C58" s="64">
        <f>C59</f>
        <v>69375675</v>
      </c>
      <c r="D58" s="64">
        <f>D59</f>
        <v>28160</v>
      </c>
      <c r="E58" s="64">
        <f>E59</f>
        <v>69403835</v>
      </c>
      <c r="F58" s="64">
        <f>F59</f>
        <v>41250000</v>
      </c>
      <c r="G58" s="64">
        <f>G59</f>
        <v>41250000</v>
      </c>
      <c r="H58" s="66"/>
    </row>
    <row r="59" spans="1:8" s="73" customFormat="1" ht="24" customHeight="1">
      <c r="A59" s="21" t="s">
        <v>28</v>
      </c>
      <c r="B59" s="17" t="s">
        <v>29</v>
      </c>
      <c r="C59" s="45">
        <f>C60+C61+C62+C63</f>
        <v>69375675</v>
      </c>
      <c r="D59" s="45">
        <f>D60+D61+D62+D63</f>
        <v>28160</v>
      </c>
      <c r="E59" s="45">
        <f>E60+E61+E62+E63</f>
        <v>69403835</v>
      </c>
      <c r="F59" s="45">
        <f>F60+F61+F62+F63</f>
        <v>41250000</v>
      </c>
      <c r="G59" s="45">
        <f>G60+G61+G62+G63</f>
        <v>41250000</v>
      </c>
      <c r="H59" s="66"/>
    </row>
    <row r="60" spans="1:8" s="73" customFormat="1" ht="40.5" customHeight="1">
      <c r="A60" s="19" t="s">
        <v>128</v>
      </c>
      <c r="B60" s="13" t="s">
        <v>129</v>
      </c>
      <c r="C60" s="35">
        <v>2804090</v>
      </c>
      <c r="D60" s="44">
        <v>-244700</v>
      </c>
      <c r="E60" s="34">
        <f>C60+D60</f>
        <v>2559390</v>
      </c>
      <c r="F60" s="35">
        <v>756250</v>
      </c>
      <c r="G60" s="35">
        <v>756250</v>
      </c>
      <c r="H60" s="66"/>
    </row>
    <row r="61" spans="1:8" s="73" customFormat="1" ht="42.75" customHeight="1">
      <c r="A61" s="19" t="s">
        <v>130</v>
      </c>
      <c r="B61" s="13" t="s">
        <v>131</v>
      </c>
      <c r="C61" s="35">
        <v>229613</v>
      </c>
      <c r="D61" s="44">
        <v>0</v>
      </c>
      <c r="E61" s="34">
        <f>C61+D61</f>
        <v>229613</v>
      </c>
      <c r="F61" s="35">
        <v>165000</v>
      </c>
      <c r="G61" s="35">
        <v>165000</v>
      </c>
      <c r="H61" s="66"/>
    </row>
    <row r="62" spans="1:8" s="73" customFormat="1" ht="30" customHeight="1">
      <c r="A62" s="19" t="s">
        <v>132</v>
      </c>
      <c r="B62" s="13" t="s">
        <v>134</v>
      </c>
      <c r="C62" s="35">
        <v>39031672</v>
      </c>
      <c r="D62" s="44">
        <v>17810</v>
      </c>
      <c r="E62" s="34">
        <f>C62+D62</f>
        <v>39049482</v>
      </c>
      <c r="F62" s="35">
        <v>21078750</v>
      </c>
      <c r="G62" s="35">
        <v>21078750</v>
      </c>
      <c r="H62" s="66"/>
    </row>
    <row r="63" spans="1:8" s="73" customFormat="1" ht="28.5" customHeight="1">
      <c r="A63" s="19" t="s">
        <v>133</v>
      </c>
      <c r="B63" s="13" t="s">
        <v>135</v>
      </c>
      <c r="C63" s="35">
        <v>27310300</v>
      </c>
      <c r="D63" s="44">
        <v>255050</v>
      </c>
      <c r="E63" s="34">
        <f>C63+D63</f>
        <v>27565350</v>
      </c>
      <c r="F63" s="35">
        <v>19250000</v>
      </c>
      <c r="G63" s="35">
        <v>19250000</v>
      </c>
      <c r="H63" s="66"/>
    </row>
    <row r="64" spans="1:8" s="73" customFormat="1" ht="37.5">
      <c r="A64" s="21" t="s">
        <v>87</v>
      </c>
      <c r="B64" s="22" t="s">
        <v>22</v>
      </c>
      <c r="C64" s="52">
        <f>C65</f>
        <v>539600</v>
      </c>
      <c r="D64" s="52">
        <f>D65</f>
        <v>0</v>
      </c>
      <c r="E64" s="52">
        <f>E65</f>
        <v>539600</v>
      </c>
      <c r="F64" s="52">
        <f>F65</f>
        <v>54900</v>
      </c>
      <c r="G64" s="52">
        <f>G65</f>
        <v>0</v>
      </c>
      <c r="H64" s="65"/>
    </row>
    <row r="65" spans="1:9" s="73" customFormat="1" ht="30" customHeight="1">
      <c r="A65" s="10" t="s">
        <v>89</v>
      </c>
      <c r="B65" s="11" t="s">
        <v>88</v>
      </c>
      <c r="C65" s="31">
        <v>539600</v>
      </c>
      <c r="D65" s="51">
        <v>0</v>
      </c>
      <c r="E65" s="31">
        <f>C65+D65</f>
        <v>539600</v>
      </c>
      <c r="F65" s="31">
        <v>54900</v>
      </c>
      <c r="G65" s="31">
        <v>0</v>
      </c>
      <c r="H65" s="65"/>
      <c r="I65" s="66"/>
    </row>
    <row r="66" spans="1:8" s="73" customFormat="1" ht="33.75" customHeight="1">
      <c r="A66" s="21" t="s">
        <v>36</v>
      </c>
      <c r="B66" s="22" t="s">
        <v>37</v>
      </c>
      <c r="C66" s="52">
        <f>SUM(C67:C72)</f>
        <v>15241130</v>
      </c>
      <c r="D66" s="52">
        <f>SUM(D67:D72)</f>
        <v>-261530</v>
      </c>
      <c r="E66" s="52">
        <f>SUM(E67:E72)</f>
        <v>14979600</v>
      </c>
      <c r="F66" s="52">
        <f>F67+F69+F71+F72</f>
        <v>3514760</v>
      </c>
      <c r="G66" s="52">
        <f>G67+G69+G71+G72</f>
        <v>2236589</v>
      </c>
      <c r="H66" s="66"/>
    </row>
    <row r="67" spans="1:8" s="73" customFormat="1" ht="79.5" customHeight="1">
      <c r="A67" s="21" t="s">
        <v>241</v>
      </c>
      <c r="B67" s="22" t="s">
        <v>240</v>
      </c>
      <c r="C67" s="31">
        <v>308200</v>
      </c>
      <c r="D67" s="31">
        <v>0</v>
      </c>
      <c r="E67" s="31">
        <f aca="true" t="shared" si="1" ref="E67:E72">C67+D67</f>
        <v>308200</v>
      </c>
      <c r="F67" s="31">
        <v>0</v>
      </c>
      <c r="G67" s="31">
        <v>0</v>
      </c>
      <c r="H67" s="66"/>
    </row>
    <row r="68" spans="1:8" s="73" customFormat="1" ht="85.5" customHeight="1">
      <c r="A68" s="10" t="s">
        <v>268</v>
      </c>
      <c r="B68" s="22" t="s">
        <v>267</v>
      </c>
      <c r="C68" s="31">
        <v>0</v>
      </c>
      <c r="D68" s="31">
        <v>34770</v>
      </c>
      <c r="E68" s="31">
        <f t="shared" si="1"/>
        <v>34770</v>
      </c>
      <c r="F68" s="31">
        <v>0</v>
      </c>
      <c r="G68" s="31">
        <v>0</v>
      </c>
      <c r="H68" s="66"/>
    </row>
    <row r="69" spans="1:8" s="73" customFormat="1" ht="96" customHeight="1">
      <c r="A69" s="21" t="s">
        <v>56</v>
      </c>
      <c r="B69" s="22" t="s">
        <v>86</v>
      </c>
      <c r="C69" s="31">
        <v>11813530</v>
      </c>
      <c r="D69" s="31">
        <v>600000</v>
      </c>
      <c r="E69" s="31">
        <f t="shared" si="1"/>
        <v>12413530</v>
      </c>
      <c r="F69" s="31">
        <v>3514760</v>
      </c>
      <c r="G69" s="31">
        <v>2236589</v>
      </c>
      <c r="H69" s="66"/>
    </row>
    <row r="70" spans="1:8" s="73" customFormat="1" ht="75.75" customHeight="1">
      <c r="A70" s="10" t="s">
        <v>237</v>
      </c>
      <c r="B70" s="11" t="s">
        <v>236</v>
      </c>
      <c r="C70" s="51">
        <v>41000</v>
      </c>
      <c r="D70" s="51">
        <v>3700</v>
      </c>
      <c r="E70" s="51">
        <f t="shared" si="1"/>
        <v>44700</v>
      </c>
      <c r="F70" s="51">
        <v>0</v>
      </c>
      <c r="G70" s="51">
        <v>0</v>
      </c>
      <c r="H70" s="66"/>
    </row>
    <row r="71" spans="1:8" s="73" customFormat="1" ht="46.5" customHeight="1">
      <c r="A71" s="10" t="s">
        <v>161</v>
      </c>
      <c r="B71" s="11" t="s">
        <v>162</v>
      </c>
      <c r="C71" s="50">
        <v>3078400</v>
      </c>
      <c r="D71" s="51">
        <v>-900000</v>
      </c>
      <c r="E71" s="51">
        <f t="shared" si="1"/>
        <v>2178400</v>
      </c>
      <c r="F71" s="50">
        <v>0</v>
      </c>
      <c r="G71" s="50">
        <v>0</v>
      </c>
      <c r="H71" s="66"/>
    </row>
    <row r="72" spans="1:8" s="73" customFormat="1" ht="63.75" customHeight="1" hidden="1">
      <c r="A72" s="18" t="s">
        <v>188</v>
      </c>
      <c r="B72" s="11" t="s">
        <v>187</v>
      </c>
      <c r="C72" s="50">
        <v>0</v>
      </c>
      <c r="D72" s="51">
        <v>0</v>
      </c>
      <c r="E72" s="51">
        <f t="shared" si="1"/>
        <v>0</v>
      </c>
      <c r="F72" s="50">
        <v>0</v>
      </c>
      <c r="G72" s="50">
        <v>0</v>
      </c>
      <c r="H72" s="66"/>
    </row>
    <row r="73" spans="1:8" s="73" customFormat="1" ht="28.5" customHeight="1">
      <c r="A73" s="21" t="s">
        <v>24</v>
      </c>
      <c r="B73" s="22" t="s">
        <v>23</v>
      </c>
      <c r="C73" s="52">
        <f>C74+C75+C76+C77+C78+C79+C80+C81+C82+C84+C85+C86+C87</f>
        <v>3329603</v>
      </c>
      <c r="D73" s="52">
        <f>D74+D75+D76+D77+D78+D79+D80+D81+D82+D84+D85+D86+D87</f>
        <v>115311</v>
      </c>
      <c r="E73" s="52">
        <f>E74+E75+E76+E77+E78+E79+E80+E81+E82+E84+E85+E86+E87</f>
        <v>3444914</v>
      </c>
      <c r="F73" s="52">
        <f>F74+F75+F76+F77+F78+F79+F80+F81+F82+F84+F86+F87</f>
        <v>1712900</v>
      </c>
      <c r="G73" s="52">
        <f>G74+G75+G76+G77+G78+G79+G80+G81+G82+G84+G86+G87</f>
        <v>1777900</v>
      </c>
      <c r="H73" s="66"/>
    </row>
    <row r="74" spans="1:8" s="73" customFormat="1" ht="84" customHeight="1">
      <c r="A74" s="18" t="s">
        <v>190</v>
      </c>
      <c r="B74" s="15" t="s">
        <v>42</v>
      </c>
      <c r="C74" s="32">
        <v>-620000</v>
      </c>
      <c r="D74" s="31">
        <v>-14000</v>
      </c>
      <c r="E74" s="31">
        <f aca="true" t="shared" si="2" ref="E74:E81">C74+D74</f>
        <v>-634000</v>
      </c>
      <c r="F74" s="32">
        <v>50000</v>
      </c>
      <c r="G74" s="32">
        <v>50000</v>
      </c>
      <c r="H74" s="66"/>
    </row>
    <row r="75" spans="1:8" s="73" customFormat="1" ht="61.5" customHeight="1">
      <c r="A75" s="18" t="s">
        <v>43</v>
      </c>
      <c r="B75" s="15" t="s">
        <v>44</v>
      </c>
      <c r="C75" s="32">
        <v>10000</v>
      </c>
      <c r="D75" s="31">
        <v>-7000</v>
      </c>
      <c r="E75" s="31">
        <f t="shared" si="2"/>
        <v>3000</v>
      </c>
      <c r="F75" s="32">
        <v>10000</v>
      </c>
      <c r="G75" s="32">
        <v>10000</v>
      </c>
      <c r="H75" s="66"/>
    </row>
    <row r="76" spans="1:8" s="73" customFormat="1" ht="69" customHeight="1" hidden="1">
      <c r="A76" s="18" t="s">
        <v>61</v>
      </c>
      <c r="B76" s="15" t="s">
        <v>33</v>
      </c>
      <c r="C76" s="51">
        <v>0</v>
      </c>
      <c r="D76" s="51"/>
      <c r="E76" s="31">
        <f t="shared" si="2"/>
        <v>0</v>
      </c>
      <c r="F76" s="51">
        <v>0</v>
      </c>
      <c r="G76" s="51">
        <v>0</v>
      </c>
      <c r="H76" s="66"/>
    </row>
    <row r="77" spans="1:8" s="73" customFormat="1" ht="63" customHeight="1">
      <c r="A77" s="18" t="s">
        <v>254</v>
      </c>
      <c r="B77" s="15" t="s">
        <v>255</v>
      </c>
      <c r="C77" s="51">
        <v>161000</v>
      </c>
      <c r="D77" s="51">
        <v>0</v>
      </c>
      <c r="E77" s="31">
        <f t="shared" si="2"/>
        <v>161000</v>
      </c>
      <c r="F77" s="51">
        <v>0</v>
      </c>
      <c r="G77" s="51">
        <v>0</v>
      </c>
      <c r="H77" s="66"/>
    </row>
    <row r="78" spans="1:8" s="73" customFormat="1" ht="87" customHeight="1" hidden="1">
      <c r="A78" s="18" t="s">
        <v>138</v>
      </c>
      <c r="B78" s="15" t="s">
        <v>127</v>
      </c>
      <c r="C78" s="50">
        <v>0</v>
      </c>
      <c r="D78" s="51"/>
      <c r="E78" s="31">
        <f t="shared" si="2"/>
        <v>0</v>
      </c>
      <c r="F78" s="50">
        <v>0</v>
      </c>
      <c r="G78" s="50">
        <v>0</v>
      </c>
      <c r="H78" s="66"/>
    </row>
    <row r="79" spans="1:8" s="73" customFormat="1" ht="51.75" customHeight="1" hidden="1">
      <c r="A79" s="18" t="s">
        <v>215</v>
      </c>
      <c r="B79" s="12" t="s">
        <v>214</v>
      </c>
      <c r="C79" s="50">
        <v>0</v>
      </c>
      <c r="D79" s="51"/>
      <c r="E79" s="31">
        <f t="shared" si="2"/>
        <v>0</v>
      </c>
      <c r="F79" s="50">
        <v>0</v>
      </c>
      <c r="G79" s="50">
        <v>0</v>
      </c>
      <c r="H79" s="66"/>
    </row>
    <row r="80" spans="1:8" s="73" customFormat="1" ht="30.75" customHeight="1">
      <c r="A80" s="18" t="s">
        <v>46</v>
      </c>
      <c r="B80" s="17" t="s">
        <v>45</v>
      </c>
      <c r="C80" s="32">
        <v>55000</v>
      </c>
      <c r="D80" s="31">
        <v>0</v>
      </c>
      <c r="E80" s="31">
        <f t="shared" si="2"/>
        <v>55000</v>
      </c>
      <c r="F80" s="32">
        <v>65000</v>
      </c>
      <c r="G80" s="32">
        <v>70000</v>
      </c>
      <c r="H80" s="66"/>
    </row>
    <row r="81" spans="1:8" s="73" customFormat="1" ht="62.25" customHeight="1">
      <c r="A81" s="18" t="s">
        <v>182</v>
      </c>
      <c r="B81" s="17" t="s">
        <v>140</v>
      </c>
      <c r="C81" s="36">
        <v>585000</v>
      </c>
      <c r="D81" s="31">
        <v>0</v>
      </c>
      <c r="E81" s="31">
        <f t="shared" si="2"/>
        <v>585000</v>
      </c>
      <c r="F81" s="36">
        <v>590000</v>
      </c>
      <c r="G81" s="36">
        <v>595000</v>
      </c>
      <c r="H81" s="66"/>
    </row>
    <row r="82" spans="1:8" s="73" customFormat="1" ht="41.25" customHeight="1">
      <c r="A82" s="18" t="s">
        <v>119</v>
      </c>
      <c r="B82" s="12" t="s">
        <v>32</v>
      </c>
      <c r="C82" s="36">
        <f>C83</f>
        <v>354000</v>
      </c>
      <c r="D82" s="36">
        <f>D83</f>
        <v>0</v>
      </c>
      <c r="E82" s="36">
        <f>E83</f>
        <v>354000</v>
      </c>
      <c r="F82" s="36">
        <f>F83</f>
        <v>60000</v>
      </c>
      <c r="G82" s="36">
        <f>G83</f>
        <v>65000</v>
      </c>
      <c r="H82" s="66"/>
    </row>
    <row r="83" spans="1:8" s="73" customFormat="1" ht="43.5" customHeight="1">
      <c r="A83" s="19" t="s">
        <v>125</v>
      </c>
      <c r="B83" s="13" t="s">
        <v>90</v>
      </c>
      <c r="C83" s="44">
        <v>354000</v>
      </c>
      <c r="D83" s="44">
        <v>0</v>
      </c>
      <c r="E83" s="34">
        <f>C83+D83</f>
        <v>354000</v>
      </c>
      <c r="F83" s="44">
        <v>60000</v>
      </c>
      <c r="G83" s="44">
        <v>65000</v>
      </c>
      <c r="H83" s="66"/>
    </row>
    <row r="84" spans="1:8" s="73" customFormat="1" ht="84" customHeight="1">
      <c r="A84" s="10" t="s">
        <v>269</v>
      </c>
      <c r="B84" s="12" t="s">
        <v>141</v>
      </c>
      <c r="C84" s="32">
        <v>15000</v>
      </c>
      <c r="D84" s="31">
        <v>19411</v>
      </c>
      <c r="E84" s="31">
        <f>C84+D84</f>
        <v>34411</v>
      </c>
      <c r="F84" s="32">
        <v>15000</v>
      </c>
      <c r="G84" s="32">
        <v>15000</v>
      </c>
      <c r="H84" s="66"/>
    </row>
    <row r="85" spans="1:8" s="73" customFormat="1" ht="79.5" customHeight="1">
      <c r="A85" s="18" t="s">
        <v>239</v>
      </c>
      <c r="B85" s="12" t="s">
        <v>238</v>
      </c>
      <c r="C85" s="50">
        <v>361000</v>
      </c>
      <c r="D85" s="51">
        <v>96000</v>
      </c>
      <c r="E85" s="51">
        <f>C85+D85</f>
        <v>457000</v>
      </c>
      <c r="F85" s="50">
        <v>0</v>
      </c>
      <c r="G85" s="50">
        <v>0</v>
      </c>
      <c r="H85" s="66"/>
    </row>
    <row r="86" spans="1:8" s="73" customFormat="1" ht="69" customHeight="1">
      <c r="A86" s="10" t="s">
        <v>163</v>
      </c>
      <c r="B86" s="12" t="s">
        <v>164</v>
      </c>
      <c r="C86" s="50">
        <v>102100</v>
      </c>
      <c r="D86" s="51">
        <v>0</v>
      </c>
      <c r="E86" s="51">
        <f>C86+D86</f>
        <v>102100</v>
      </c>
      <c r="F86" s="50">
        <v>1000</v>
      </c>
      <c r="G86" s="50">
        <v>1000</v>
      </c>
      <c r="H86" s="66"/>
    </row>
    <row r="87" spans="1:8" s="73" customFormat="1" ht="48" customHeight="1">
      <c r="A87" s="21" t="s">
        <v>31</v>
      </c>
      <c r="B87" s="22" t="s">
        <v>30</v>
      </c>
      <c r="C87" s="31">
        <v>2306503</v>
      </c>
      <c r="D87" s="31">
        <f>6000+2000+12900</f>
        <v>20900</v>
      </c>
      <c r="E87" s="31">
        <f>C87+D87</f>
        <v>2327403</v>
      </c>
      <c r="F87" s="31">
        <f>596900+25000+300000+0</f>
        <v>921900</v>
      </c>
      <c r="G87" s="31">
        <f>596900+25000+350000+0</f>
        <v>971900</v>
      </c>
      <c r="H87" s="66"/>
    </row>
    <row r="88" spans="1:8" s="73" customFormat="1" ht="25.5" customHeight="1">
      <c r="A88" s="21" t="s">
        <v>52</v>
      </c>
      <c r="B88" s="22" t="s">
        <v>51</v>
      </c>
      <c r="C88" s="36">
        <v>0</v>
      </c>
      <c r="D88" s="36">
        <f>D89</f>
        <v>83000</v>
      </c>
      <c r="E88" s="36">
        <f>E89</f>
        <v>83000</v>
      </c>
      <c r="F88" s="36">
        <v>0</v>
      </c>
      <c r="G88" s="36">
        <v>0</v>
      </c>
      <c r="H88" s="66"/>
    </row>
    <row r="89" spans="1:8" s="73" customFormat="1" ht="35.25" customHeight="1">
      <c r="A89" s="21" t="s">
        <v>50</v>
      </c>
      <c r="B89" s="22" t="s">
        <v>49</v>
      </c>
      <c r="C89" s="39">
        <v>0</v>
      </c>
      <c r="D89" s="39">
        <v>83000</v>
      </c>
      <c r="E89" s="39">
        <f>C89+D89</f>
        <v>83000</v>
      </c>
      <c r="F89" s="39">
        <v>0</v>
      </c>
      <c r="G89" s="39">
        <v>0</v>
      </c>
      <c r="H89" s="66"/>
    </row>
    <row r="90" spans="1:8" s="73" customFormat="1" ht="32.25" customHeight="1">
      <c r="A90" s="24" t="s">
        <v>62</v>
      </c>
      <c r="B90" s="23" t="s">
        <v>63</v>
      </c>
      <c r="C90" s="38">
        <f>C91+C94+C157+C159</f>
        <v>580538668.36</v>
      </c>
      <c r="D90" s="38">
        <f>D91+D94+D157+D159</f>
        <v>-496400</v>
      </c>
      <c r="E90" s="38">
        <f>E91+E94+E157+E159</f>
        <v>580042268.36</v>
      </c>
      <c r="F90" s="38">
        <f>F91+F94+F157+F159</f>
        <v>538045629</v>
      </c>
      <c r="G90" s="38">
        <f>G91+G94+G157+G159</f>
        <v>541710600</v>
      </c>
      <c r="H90" s="66"/>
    </row>
    <row r="91" spans="1:8" s="73" customFormat="1" ht="32.25" customHeight="1">
      <c r="A91" s="24" t="s">
        <v>92</v>
      </c>
      <c r="B91" s="23" t="s">
        <v>93</v>
      </c>
      <c r="C91" s="37">
        <f aca="true" t="shared" si="3" ref="C91:G92">C92</f>
        <v>5941394</v>
      </c>
      <c r="D91" s="37">
        <f t="shared" si="3"/>
        <v>0</v>
      </c>
      <c r="E91" s="37">
        <f t="shared" si="3"/>
        <v>5941394</v>
      </c>
      <c r="F91" s="38">
        <f t="shared" si="3"/>
        <v>795529</v>
      </c>
      <c r="G91" s="38">
        <f t="shared" si="3"/>
        <v>0</v>
      </c>
      <c r="H91" s="66"/>
    </row>
    <row r="92" spans="1:8" s="73" customFormat="1" ht="43.5" customHeight="1">
      <c r="A92" s="10" t="s">
        <v>94</v>
      </c>
      <c r="B92" s="11" t="s">
        <v>112</v>
      </c>
      <c r="C92" s="37">
        <f t="shared" si="3"/>
        <v>5941394</v>
      </c>
      <c r="D92" s="37">
        <f t="shared" si="3"/>
        <v>0</v>
      </c>
      <c r="E92" s="37">
        <f t="shared" si="3"/>
        <v>5941394</v>
      </c>
      <c r="F92" s="38">
        <f t="shared" si="3"/>
        <v>795529</v>
      </c>
      <c r="G92" s="38">
        <f t="shared" si="3"/>
        <v>0</v>
      </c>
      <c r="H92" s="66"/>
    </row>
    <row r="93" spans="1:8" s="73" customFormat="1" ht="38.25" customHeight="1">
      <c r="A93" s="10" t="s">
        <v>122</v>
      </c>
      <c r="B93" s="11" t="s">
        <v>95</v>
      </c>
      <c r="C93" s="36">
        <v>5941394</v>
      </c>
      <c r="D93" s="31">
        <v>0</v>
      </c>
      <c r="E93" s="31">
        <f>C93+D93</f>
        <v>5941394</v>
      </c>
      <c r="F93" s="31">
        <v>795529</v>
      </c>
      <c r="G93" s="31">
        <v>0</v>
      </c>
      <c r="H93" s="66"/>
    </row>
    <row r="94" spans="1:8" s="73" customFormat="1" ht="50.25" customHeight="1">
      <c r="A94" s="28" t="s">
        <v>64</v>
      </c>
      <c r="B94" s="29" t="s">
        <v>65</v>
      </c>
      <c r="C94" s="37">
        <f>C95+C98+C115+C152</f>
        <v>493720232.36</v>
      </c>
      <c r="D94" s="37">
        <f>D95+D98+D115+D152</f>
        <v>-496400</v>
      </c>
      <c r="E94" s="37">
        <f>E95+E98+E115+E152</f>
        <v>493223832.36</v>
      </c>
      <c r="F94" s="37">
        <f>F95+F98+F115+F152</f>
        <v>483070100</v>
      </c>
      <c r="G94" s="37">
        <f>G95+G98+G115+G152</f>
        <v>482460600</v>
      </c>
      <c r="H94" s="66"/>
    </row>
    <row r="95" spans="1:8" s="73" customFormat="1" ht="44.25" customHeight="1">
      <c r="A95" s="28" t="s">
        <v>66</v>
      </c>
      <c r="B95" s="23" t="s">
        <v>67</v>
      </c>
      <c r="C95" s="38">
        <f>C96+C97</f>
        <v>9371000</v>
      </c>
      <c r="D95" s="38">
        <f>D96+D97</f>
        <v>0</v>
      </c>
      <c r="E95" s="38">
        <f>E96+E97</f>
        <v>9371000</v>
      </c>
      <c r="F95" s="38">
        <f>F96+F97</f>
        <v>9371000</v>
      </c>
      <c r="G95" s="38">
        <f>G96+G97</f>
        <v>9339000</v>
      </c>
      <c r="H95" s="66"/>
    </row>
    <row r="96" spans="1:8" s="73" customFormat="1" ht="43.5" customHeight="1">
      <c r="A96" s="30" t="s">
        <v>99</v>
      </c>
      <c r="B96" s="12" t="s">
        <v>68</v>
      </c>
      <c r="C96" s="32">
        <v>9371000</v>
      </c>
      <c r="D96" s="31">
        <v>0</v>
      </c>
      <c r="E96" s="31">
        <f>C96+D96</f>
        <v>9371000</v>
      </c>
      <c r="F96" s="32">
        <v>9371000</v>
      </c>
      <c r="G96" s="32">
        <v>9339000</v>
      </c>
      <c r="H96" s="66"/>
    </row>
    <row r="97" spans="1:8" s="73" customFormat="1" ht="48" customHeight="1" hidden="1">
      <c r="A97" s="30" t="s">
        <v>203</v>
      </c>
      <c r="B97" s="12" t="s">
        <v>202</v>
      </c>
      <c r="C97" s="32">
        <v>0</v>
      </c>
      <c r="D97" s="31"/>
      <c r="E97" s="31"/>
      <c r="F97" s="32">
        <v>0</v>
      </c>
      <c r="G97" s="32">
        <v>0</v>
      </c>
      <c r="H97" s="66"/>
    </row>
    <row r="98" spans="1:8" s="73" customFormat="1" ht="48" customHeight="1">
      <c r="A98" s="24" t="s">
        <v>171</v>
      </c>
      <c r="B98" s="23" t="s">
        <v>69</v>
      </c>
      <c r="C98" s="38">
        <f>C99+C100+C101+C105+C106</f>
        <v>14173260</v>
      </c>
      <c r="D98" s="38">
        <f>D106</f>
        <v>-496400</v>
      </c>
      <c r="E98" s="38">
        <f>E106+E105+E101+E99+E100</f>
        <v>13676860</v>
      </c>
      <c r="F98" s="38">
        <f>F106</f>
        <v>4987500</v>
      </c>
      <c r="G98" s="38">
        <f>G106</f>
        <v>5024500</v>
      </c>
      <c r="H98" s="66"/>
    </row>
    <row r="99" spans="1:8" s="73" customFormat="1" ht="36" customHeight="1">
      <c r="A99" s="10" t="s">
        <v>261</v>
      </c>
      <c r="B99" s="11" t="s">
        <v>251</v>
      </c>
      <c r="C99" s="57">
        <v>1604216</v>
      </c>
      <c r="D99" s="57">
        <v>0</v>
      </c>
      <c r="E99" s="57">
        <f>D99+C99</f>
        <v>1604216</v>
      </c>
      <c r="F99" s="57">
        <v>0</v>
      </c>
      <c r="G99" s="57">
        <v>0</v>
      </c>
      <c r="H99" s="66"/>
    </row>
    <row r="100" spans="1:8" s="73" customFormat="1" ht="51" customHeight="1">
      <c r="A100" s="10" t="s">
        <v>266</v>
      </c>
      <c r="B100" s="11" t="s">
        <v>265</v>
      </c>
      <c r="C100" s="57">
        <v>3800000</v>
      </c>
      <c r="D100" s="57">
        <v>0</v>
      </c>
      <c r="E100" s="57">
        <f>C100+D100</f>
        <v>3800000</v>
      </c>
      <c r="F100" s="57">
        <v>0</v>
      </c>
      <c r="G100" s="57">
        <v>0</v>
      </c>
      <c r="H100" s="66"/>
    </row>
    <row r="101" spans="1:8" s="73" customFormat="1" ht="42" customHeight="1">
      <c r="A101" s="24" t="s">
        <v>260</v>
      </c>
      <c r="B101" s="23" t="s">
        <v>244</v>
      </c>
      <c r="C101" s="38">
        <f>C102+C103+C104</f>
        <v>2833244</v>
      </c>
      <c r="D101" s="70">
        <v>0</v>
      </c>
      <c r="E101" s="70">
        <f>D101+C101</f>
        <v>2833244</v>
      </c>
      <c r="F101" s="38">
        <v>0</v>
      </c>
      <c r="G101" s="38">
        <v>0</v>
      </c>
      <c r="H101" s="66"/>
    </row>
    <row r="102" spans="1:7" s="80" customFormat="1" ht="45" customHeight="1">
      <c r="A102" s="19" t="s">
        <v>256</v>
      </c>
      <c r="B102" s="61" t="s">
        <v>244</v>
      </c>
      <c r="C102" s="78">
        <v>796944</v>
      </c>
      <c r="D102" s="78">
        <v>0</v>
      </c>
      <c r="E102" s="78">
        <f>D102+C102</f>
        <v>796944</v>
      </c>
      <c r="F102" s="79">
        <v>0</v>
      </c>
      <c r="G102" s="79">
        <v>0</v>
      </c>
    </row>
    <row r="103" spans="1:7" s="80" customFormat="1" ht="45" customHeight="1">
      <c r="A103" s="19" t="s">
        <v>257</v>
      </c>
      <c r="B103" s="61" t="s">
        <v>244</v>
      </c>
      <c r="C103" s="78">
        <v>1823400</v>
      </c>
      <c r="D103" s="78">
        <v>0</v>
      </c>
      <c r="E103" s="78">
        <f>D103+C103</f>
        <v>1823400</v>
      </c>
      <c r="F103" s="79">
        <v>0</v>
      </c>
      <c r="G103" s="79">
        <v>0</v>
      </c>
    </row>
    <row r="104" spans="1:7" s="80" customFormat="1" ht="63" customHeight="1">
      <c r="A104" s="19" t="s">
        <v>258</v>
      </c>
      <c r="B104" s="61" t="s">
        <v>244</v>
      </c>
      <c r="C104" s="78">
        <v>212900</v>
      </c>
      <c r="D104" s="78">
        <v>0</v>
      </c>
      <c r="E104" s="78">
        <f>D104+C104</f>
        <v>212900</v>
      </c>
      <c r="F104" s="79">
        <v>0</v>
      </c>
      <c r="G104" s="79">
        <v>0</v>
      </c>
    </row>
    <row r="105" spans="1:8" s="73" customFormat="1" ht="60" customHeight="1">
      <c r="A105" s="10" t="s">
        <v>245</v>
      </c>
      <c r="B105" s="11" t="s">
        <v>246</v>
      </c>
      <c r="C105" s="57">
        <v>535100</v>
      </c>
      <c r="D105" s="57">
        <v>0</v>
      </c>
      <c r="E105" s="57">
        <f>D105+C105</f>
        <v>535100</v>
      </c>
      <c r="F105" s="38">
        <v>0</v>
      </c>
      <c r="G105" s="38">
        <v>0</v>
      </c>
      <c r="H105" s="66"/>
    </row>
    <row r="106" spans="1:8" s="73" customFormat="1" ht="18.75" customHeight="1">
      <c r="A106" s="24" t="s">
        <v>70</v>
      </c>
      <c r="B106" s="23" t="s">
        <v>71</v>
      </c>
      <c r="C106" s="37">
        <f>C107</f>
        <v>5400700</v>
      </c>
      <c r="D106" s="37">
        <f>D107</f>
        <v>-496400</v>
      </c>
      <c r="E106" s="37">
        <f>E107</f>
        <v>4904300</v>
      </c>
      <c r="F106" s="37">
        <f>F107</f>
        <v>4987500</v>
      </c>
      <c r="G106" s="37">
        <f>G107</f>
        <v>5024500</v>
      </c>
      <c r="H106" s="66"/>
    </row>
    <row r="107" spans="1:8" s="73" customFormat="1" ht="27" customHeight="1">
      <c r="A107" s="10" t="s">
        <v>259</v>
      </c>
      <c r="B107" s="11" t="s">
        <v>72</v>
      </c>
      <c r="C107" s="39">
        <f>C108+C109+C110+C111+C112</f>
        <v>5400700</v>
      </c>
      <c r="D107" s="39">
        <f>D108+D109+D110+D111+D112+D114</f>
        <v>-496400</v>
      </c>
      <c r="E107" s="39">
        <f>E108+E109+E110+E111+E112+E114</f>
        <v>4904300</v>
      </c>
      <c r="F107" s="39">
        <f>SUM(F108:F114)</f>
        <v>4987500</v>
      </c>
      <c r="G107" s="39">
        <f>SUM(G108:G114)</f>
        <v>5024500</v>
      </c>
      <c r="H107" s="66"/>
    </row>
    <row r="108" spans="1:8" s="73" customFormat="1" ht="84.75" customHeight="1">
      <c r="A108" s="10" t="s">
        <v>100</v>
      </c>
      <c r="B108" s="11" t="s">
        <v>72</v>
      </c>
      <c r="C108" s="32">
        <v>600900</v>
      </c>
      <c r="D108" s="31">
        <v>0</v>
      </c>
      <c r="E108" s="31">
        <f>C108+D108</f>
        <v>600900</v>
      </c>
      <c r="F108" s="32">
        <v>553600</v>
      </c>
      <c r="G108" s="32">
        <v>517400</v>
      </c>
      <c r="H108" s="66"/>
    </row>
    <row r="109" spans="1:8" s="73" customFormat="1" ht="75.75" customHeight="1">
      <c r="A109" s="10" t="s">
        <v>101</v>
      </c>
      <c r="B109" s="11" t="s">
        <v>72</v>
      </c>
      <c r="C109" s="32">
        <v>1806000</v>
      </c>
      <c r="D109" s="31">
        <v>0</v>
      </c>
      <c r="E109" s="31">
        <f>C109+D109</f>
        <v>1806000</v>
      </c>
      <c r="F109" s="32">
        <v>1936500</v>
      </c>
      <c r="G109" s="32">
        <v>2009700</v>
      </c>
      <c r="H109" s="66"/>
    </row>
    <row r="110" spans="1:7" s="67" customFormat="1" ht="44.25" customHeight="1">
      <c r="A110" s="10" t="s">
        <v>169</v>
      </c>
      <c r="B110" s="12" t="s">
        <v>72</v>
      </c>
      <c r="C110" s="32">
        <v>2486000</v>
      </c>
      <c r="D110" s="31">
        <v>0</v>
      </c>
      <c r="E110" s="31">
        <f>C110+D110</f>
        <v>2486000</v>
      </c>
      <c r="F110" s="32">
        <v>2486000</v>
      </c>
      <c r="G110" s="32">
        <v>2486000</v>
      </c>
    </row>
    <row r="111" spans="1:7" s="67" customFormat="1" ht="59.25" customHeight="1" hidden="1">
      <c r="A111" s="10" t="s">
        <v>247</v>
      </c>
      <c r="B111" s="12" t="s">
        <v>72</v>
      </c>
      <c r="C111" s="32">
        <v>496400</v>
      </c>
      <c r="D111" s="31">
        <v>-496400</v>
      </c>
      <c r="E111" s="31">
        <f>D111+C111</f>
        <v>0</v>
      </c>
      <c r="F111" s="32"/>
      <c r="G111" s="32"/>
    </row>
    <row r="112" spans="1:7" s="67" customFormat="1" ht="60.75" customHeight="1">
      <c r="A112" s="10" t="s">
        <v>221</v>
      </c>
      <c r="B112" s="12" t="s">
        <v>72</v>
      </c>
      <c r="C112" s="32">
        <v>11400</v>
      </c>
      <c r="D112" s="31">
        <v>0</v>
      </c>
      <c r="E112" s="31">
        <f>C112+D112</f>
        <v>11400</v>
      </c>
      <c r="F112" s="32">
        <v>11400</v>
      </c>
      <c r="G112" s="32">
        <v>11400</v>
      </c>
    </row>
    <row r="113" spans="1:7" s="67" customFormat="1" ht="51.75" customHeight="1" hidden="1">
      <c r="A113" s="10" t="s">
        <v>212</v>
      </c>
      <c r="B113" s="12" t="s">
        <v>72</v>
      </c>
      <c r="C113" s="32">
        <v>0</v>
      </c>
      <c r="D113" s="31">
        <v>0</v>
      </c>
      <c r="E113" s="31">
        <f>C113+D113</f>
        <v>0</v>
      </c>
      <c r="F113" s="32">
        <v>0</v>
      </c>
      <c r="G113" s="32">
        <v>0</v>
      </c>
    </row>
    <row r="114" spans="1:8" s="67" customFormat="1" ht="75.75" customHeight="1" hidden="1">
      <c r="A114" s="10" t="s">
        <v>230</v>
      </c>
      <c r="B114" s="12" t="s">
        <v>72</v>
      </c>
      <c r="C114" s="50">
        <v>0</v>
      </c>
      <c r="D114" s="51">
        <v>0</v>
      </c>
      <c r="E114" s="51">
        <f>C114+D114</f>
        <v>0</v>
      </c>
      <c r="F114" s="50">
        <v>0</v>
      </c>
      <c r="G114" s="50">
        <v>0</v>
      </c>
      <c r="H114" s="67" t="s">
        <v>250</v>
      </c>
    </row>
    <row r="115" spans="1:8" s="73" customFormat="1" ht="45" customHeight="1">
      <c r="A115" s="24" t="s">
        <v>73</v>
      </c>
      <c r="B115" s="23" t="s">
        <v>74</v>
      </c>
      <c r="C115" s="43">
        <f>C116+C117+C118+C119+C122+C125</f>
        <v>468412392.36</v>
      </c>
      <c r="D115" s="43">
        <f>D116+D117+D118+D119+D122+D125</f>
        <v>0</v>
      </c>
      <c r="E115" s="43">
        <f>E116+E117+E118+E119+E122+E125</f>
        <v>468412392.36</v>
      </c>
      <c r="F115" s="43">
        <f>F116+F117+F118+F119+F122+F125</f>
        <v>468701400</v>
      </c>
      <c r="G115" s="43">
        <f>G116+G117+G118+G119+G122+G125</f>
        <v>468086900</v>
      </c>
      <c r="H115" s="66"/>
    </row>
    <row r="116" spans="1:8" s="73" customFormat="1" ht="43.5" customHeight="1">
      <c r="A116" s="10" t="s">
        <v>172</v>
      </c>
      <c r="B116" s="12" t="s">
        <v>75</v>
      </c>
      <c r="C116" s="32">
        <v>2624300</v>
      </c>
      <c r="D116" s="31">
        <v>0</v>
      </c>
      <c r="E116" s="31">
        <f>C116+D116</f>
        <v>2624300</v>
      </c>
      <c r="F116" s="32">
        <v>2740400</v>
      </c>
      <c r="G116" s="32">
        <v>2938000</v>
      </c>
      <c r="H116" s="66"/>
    </row>
    <row r="117" spans="1:8" s="73" customFormat="1" ht="59.25" customHeight="1">
      <c r="A117" s="10" t="s">
        <v>224</v>
      </c>
      <c r="B117" s="12" t="s">
        <v>222</v>
      </c>
      <c r="C117" s="32">
        <v>0</v>
      </c>
      <c r="D117" s="31">
        <v>0</v>
      </c>
      <c r="E117" s="31">
        <f>C117+D117</f>
        <v>0</v>
      </c>
      <c r="F117" s="32">
        <v>28000</v>
      </c>
      <c r="G117" s="32">
        <v>0</v>
      </c>
      <c r="H117" s="66"/>
    </row>
    <row r="118" spans="1:8" s="73" customFormat="1" ht="58.5" customHeight="1">
      <c r="A118" s="25" t="s">
        <v>102</v>
      </c>
      <c r="B118" s="12" t="s">
        <v>76</v>
      </c>
      <c r="C118" s="50">
        <v>34150500</v>
      </c>
      <c r="D118" s="51">
        <v>0</v>
      </c>
      <c r="E118" s="51">
        <f>C118+D118</f>
        <v>34150500</v>
      </c>
      <c r="F118" s="50">
        <v>0</v>
      </c>
      <c r="G118" s="50">
        <v>0</v>
      </c>
      <c r="H118" s="66"/>
    </row>
    <row r="119" spans="1:8" s="73" customFormat="1" ht="95.25" customHeight="1">
      <c r="A119" s="25" t="s">
        <v>231</v>
      </c>
      <c r="B119" s="12" t="s">
        <v>77</v>
      </c>
      <c r="C119" s="48">
        <v>8537400</v>
      </c>
      <c r="D119" s="48">
        <f>D120+D121</f>
        <v>0</v>
      </c>
      <c r="E119" s="48">
        <f>E120+E121</f>
        <v>8537400</v>
      </c>
      <c r="F119" s="48">
        <f>F120+F121</f>
        <v>0</v>
      </c>
      <c r="G119" s="48">
        <f>G120+G121</f>
        <v>0</v>
      </c>
      <c r="H119" s="66"/>
    </row>
    <row r="120" spans="1:8" s="73" customFormat="1" ht="84" customHeight="1">
      <c r="A120" s="55" t="s">
        <v>232</v>
      </c>
      <c r="B120" s="13" t="s">
        <v>77</v>
      </c>
      <c r="C120" s="33">
        <v>8329200</v>
      </c>
      <c r="D120" s="34">
        <v>0</v>
      </c>
      <c r="E120" s="34">
        <f>C120+D120</f>
        <v>8329200</v>
      </c>
      <c r="F120" s="33">
        <v>0</v>
      </c>
      <c r="G120" s="33">
        <v>0</v>
      </c>
      <c r="H120" s="66"/>
    </row>
    <row r="121" spans="1:8" s="73" customFormat="1" ht="119.25" customHeight="1">
      <c r="A121" s="56" t="s">
        <v>233</v>
      </c>
      <c r="B121" s="13" t="s">
        <v>77</v>
      </c>
      <c r="C121" s="33">
        <v>208200</v>
      </c>
      <c r="D121" s="34">
        <v>0</v>
      </c>
      <c r="E121" s="34">
        <f>C121+D121</f>
        <v>208200</v>
      </c>
      <c r="F121" s="33">
        <v>0</v>
      </c>
      <c r="G121" s="33">
        <v>0</v>
      </c>
      <c r="H121" s="66"/>
    </row>
    <row r="122" spans="1:8" s="73" customFormat="1" ht="62.25" customHeight="1">
      <c r="A122" s="25" t="s">
        <v>184</v>
      </c>
      <c r="B122" s="12" t="s">
        <v>183</v>
      </c>
      <c r="C122" s="32">
        <f>C123+C124</f>
        <v>5808000</v>
      </c>
      <c r="D122" s="32">
        <f>D123+D124</f>
        <v>0</v>
      </c>
      <c r="E122" s="32">
        <f>E123+E124</f>
        <v>5808000</v>
      </c>
      <c r="F122" s="32">
        <f>F123+F124</f>
        <v>2904000</v>
      </c>
      <c r="G122" s="32">
        <f>G123+G124</f>
        <v>1452000</v>
      </c>
      <c r="H122" s="66"/>
    </row>
    <row r="123" spans="1:8" s="73" customFormat="1" ht="27.75" customHeight="1">
      <c r="A123" s="54" t="s">
        <v>136</v>
      </c>
      <c r="B123" s="13" t="s">
        <v>183</v>
      </c>
      <c r="C123" s="35">
        <v>200300</v>
      </c>
      <c r="D123" s="44">
        <v>0</v>
      </c>
      <c r="E123" s="34">
        <f>C123+D123</f>
        <v>200300</v>
      </c>
      <c r="F123" s="35">
        <v>113800</v>
      </c>
      <c r="G123" s="35">
        <v>77700</v>
      </c>
      <c r="H123" s="66"/>
    </row>
    <row r="124" spans="1:8" s="73" customFormat="1" ht="24.75" customHeight="1">
      <c r="A124" s="54" t="s">
        <v>137</v>
      </c>
      <c r="B124" s="13" t="s">
        <v>183</v>
      </c>
      <c r="C124" s="35">
        <v>5607700</v>
      </c>
      <c r="D124" s="44">
        <v>0</v>
      </c>
      <c r="E124" s="34">
        <f>C124+D124</f>
        <v>5607700</v>
      </c>
      <c r="F124" s="35">
        <v>2790200</v>
      </c>
      <c r="G124" s="35">
        <v>1374300</v>
      </c>
      <c r="H124" s="66"/>
    </row>
    <row r="125" spans="1:8" s="73" customFormat="1" ht="24.75" customHeight="1">
      <c r="A125" s="24" t="s">
        <v>78</v>
      </c>
      <c r="B125" s="23" t="s">
        <v>79</v>
      </c>
      <c r="C125" s="40">
        <f>C126</f>
        <v>417292192.36</v>
      </c>
      <c r="D125" s="40">
        <f>D126</f>
        <v>0</v>
      </c>
      <c r="E125" s="40">
        <f>E126</f>
        <v>417292192.36</v>
      </c>
      <c r="F125" s="40">
        <f>F126</f>
        <v>463029000</v>
      </c>
      <c r="G125" s="40">
        <f>G126</f>
        <v>463696900</v>
      </c>
      <c r="H125" s="66"/>
    </row>
    <row r="126" spans="1:8" s="73" customFormat="1" ht="18.75">
      <c r="A126" s="10" t="s">
        <v>80</v>
      </c>
      <c r="B126" s="12" t="s">
        <v>81</v>
      </c>
      <c r="C126" s="41">
        <f>C127+C128+C131+C132+C133+C134+C135+C136+C137+C140+C143+C144+C145+C146+C147+C150+C151+C148+C149</f>
        <v>417292192.36</v>
      </c>
      <c r="D126" s="41">
        <f>D127+D128+D131+D132+D133+D134+D135+D136+D137+D140+D143+D144+D145+D146+D147+D150+D151+D148+D149</f>
        <v>0</v>
      </c>
      <c r="E126" s="41">
        <f>E127+E128+E131+E132+E133+E134+E135+E136+E137+E140+E143+E144+E145+E146+E147+E150+E151+E148+E149</f>
        <v>417292192.36</v>
      </c>
      <c r="F126" s="41">
        <f>F127+F128+F131+F132+F133+F134+F135+F136+F137+F140+F143+F144+F145+F146+F147+F150+F151</f>
        <v>463029000</v>
      </c>
      <c r="G126" s="41">
        <f>G127+G128+G131+G132+G133+G134+G135+G136+G137+G140+G143+G144+G145+G146+G147+G150+G151</f>
        <v>463696900</v>
      </c>
      <c r="H126" s="66"/>
    </row>
    <row r="127" spans="1:8" s="73" customFormat="1" ht="56.25">
      <c r="A127" s="25" t="s">
        <v>102</v>
      </c>
      <c r="B127" s="12" t="s">
        <v>81</v>
      </c>
      <c r="C127" s="32">
        <v>0</v>
      </c>
      <c r="D127" s="32">
        <v>0</v>
      </c>
      <c r="E127" s="31">
        <f>C127+D127</f>
        <v>0</v>
      </c>
      <c r="F127" s="32">
        <v>30886200</v>
      </c>
      <c r="G127" s="32">
        <v>30886200</v>
      </c>
      <c r="H127" s="66"/>
    </row>
    <row r="128" spans="1:8" s="73" customFormat="1" ht="81" customHeight="1">
      <c r="A128" s="25" t="s">
        <v>126</v>
      </c>
      <c r="B128" s="12" t="s">
        <v>81</v>
      </c>
      <c r="C128" s="36">
        <v>0</v>
      </c>
      <c r="D128" s="36">
        <v>0</v>
      </c>
      <c r="E128" s="36">
        <f>E129+E130</f>
        <v>0</v>
      </c>
      <c r="F128" s="36">
        <f>F129+F130</f>
        <v>9837300</v>
      </c>
      <c r="G128" s="36">
        <f>G129+G130</f>
        <v>9802900</v>
      </c>
      <c r="H128" s="66"/>
    </row>
    <row r="129" spans="1:8" s="73" customFormat="1" ht="75">
      <c r="A129" s="55" t="s">
        <v>111</v>
      </c>
      <c r="B129" s="12" t="s">
        <v>81</v>
      </c>
      <c r="C129" s="35">
        <v>0</v>
      </c>
      <c r="D129" s="35">
        <v>0</v>
      </c>
      <c r="E129" s="34">
        <f aca="true" t="shared" si="4" ref="E129:E136">C129+D129</f>
        <v>0</v>
      </c>
      <c r="F129" s="35">
        <v>9597400</v>
      </c>
      <c r="G129" s="35">
        <v>9563800</v>
      </c>
      <c r="H129" s="66"/>
    </row>
    <row r="130" spans="1:8" s="73" customFormat="1" ht="112.5">
      <c r="A130" s="56" t="s">
        <v>110</v>
      </c>
      <c r="B130" s="12" t="s">
        <v>81</v>
      </c>
      <c r="C130" s="35">
        <v>0</v>
      </c>
      <c r="D130" s="35">
        <v>0</v>
      </c>
      <c r="E130" s="34">
        <f t="shared" si="4"/>
        <v>0</v>
      </c>
      <c r="F130" s="35">
        <v>239900</v>
      </c>
      <c r="G130" s="35">
        <v>239100</v>
      </c>
      <c r="H130" s="66"/>
    </row>
    <row r="131" spans="1:8" s="73" customFormat="1" ht="102.75" customHeight="1">
      <c r="A131" s="10" t="s">
        <v>103</v>
      </c>
      <c r="B131" s="12" t="s">
        <v>81</v>
      </c>
      <c r="C131" s="32">
        <v>2643000</v>
      </c>
      <c r="D131" s="31">
        <v>0</v>
      </c>
      <c r="E131" s="31">
        <f t="shared" si="4"/>
        <v>2643000</v>
      </c>
      <c r="F131" s="32">
        <v>2643000</v>
      </c>
      <c r="G131" s="32">
        <v>2643000</v>
      </c>
      <c r="H131" s="66"/>
    </row>
    <row r="132" spans="1:8" s="73" customFormat="1" ht="99" customHeight="1">
      <c r="A132" s="10" t="s">
        <v>104</v>
      </c>
      <c r="B132" s="12" t="s">
        <v>81</v>
      </c>
      <c r="C132" s="32">
        <v>807900</v>
      </c>
      <c r="D132" s="31">
        <v>0</v>
      </c>
      <c r="E132" s="31">
        <f t="shared" si="4"/>
        <v>807900</v>
      </c>
      <c r="F132" s="32">
        <v>807900</v>
      </c>
      <c r="G132" s="32">
        <v>807900</v>
      </c>
      <c r="H132" s="66"/>
    </row>
    <row r="133" spans="1:8" s="73" customFormat="1" ht="64.5" customHeight="1">
      <c r="A133" s="10" t="s">
        <v>220</v>
      </c>
      <c r="B133" s="12" t="s">
        <v>81</v>
      </c>
      <c r="C133" s="32">
        <v>881000</v>
      </c>
      <c r="D133" s="31">
        <v>0</v>
      </c>
      <c r="E133" s="31">
        <f t="shared" si="4"/>
        <v>881000</v>
      </c>
      <c r="F133" s="32">
        <v>881000</v>
      </c>
      <c r="G133" s="32">
        <v>881000</v>
      </c>
      <c r="H133" s="66"/>
    </row>
    <row r="134" spans="1:8" s="73" customFormat="1" ht="66" customHeight="1">
      <c r="A134" s="10" t="s">
        <v>105</v>
      </c>
      <c r="B134" s="12" t="s">
        <v>81</v>
      </c>
      <c r="C134" s="32">
        <v>209574800</v>
      </c>
      <c r="D134" s="31">
        <v>0</v>
      </c>
      <c r="E134" s="31">
        <f t="shared" si="4"/>
        <v>209574800</v>
      </c>
      <c r="F134" s="32">
        <v>220804300</v>
      </c>
      <c r="G134" s="32">
        <v>229383100</v>
      </c>
      <c r="H134" s="66"/>
    </row>
    <row r="135" spans="1:8" s="73" customFormat="1" ht="74.25" customHeight="1">
      <c r="A135" s="10" t="s">
        <v>217</v>
      </c>
      <c r="B135" s="12" t="s">
        <v>81</v>
      </c>
      <c r="C135" s="32">
        <v>182964900</v>
      </c>
      <c r="D135" s="31">
        <v>0</v>
      </c>
      <c r="E135" s="31">
        <f t="shared" si="4"/>
        <v>182964900</v>
      </c>
      <c r="F135" s="32">
        <v>177959100</v>
      </c>
      <c r="G135" s="32">
        <v>169651600</v>
      </c>
      <c r="H135" s="66"/>
    </row>
    <row r="136" spans="1:8" s="73" customFormat="1" ht="96.75" customHeight="1">
      <c r="A136" s="10" t="s">
        <v>106</v>
      </c>
      <c r="B136" s="12" t="s">
        <v>81</v>
      </c>
      <c r="C136" s="32">
        <v>1339300</v>
      </c>
      <c r="D136" s="31">
        <v>0</v>
      </c>
      <c r="E136" s="31">
        <f t="shared" si="4"/>
        <v>1339300</v>
      </c>
      <c r="F136" s="32">
        <v>1339300</v>
      </c>
      <c r="G136" s="32">
        <v>1339300</v>
      </c>
      <c r="H136" s="66"/>
    </row>
    <row r="137" spans="1:8" s="73" customFormat="1" ht="74.25" customHeight="1">
      <c r="A137" s="10" t="s">
        <v>166</v>
      </c>
      <c r="B137" s="12" t="s">
        <v>81</v>
      </c>
      <c r="C137" s="42">
        <f>C138+C139</f>
        <v>1662700</v>
      </c>
      <c r="D137" s="42">
        <f>D138+D139</f>
        <v>0</v>
      </c>
      <c r="E137" s="42">
        <f>E138+E139</f>
        <v>1662700</v>
      </c>
      <c r="F137" s="42">
        <f>F138+F139</f>
        <v>1828100</v>
      </c>
      <c r="G137" s="42">
        <f>G138+G139</f>
        <v>1926900</v>
      </c>
      <c r="H137" s="71"/>
    </row>
    <row r="138" spans="1:8" s="73" customFormat="1" ht="37.5">
      <c r="A138" s="54" t="s">
        <v>167</v>
      </c>
      <c r="B138" s="13" t="s">
        <v>81</v>
      </c>
      <c r="C138" s="35">
        <v>32200</v>
      </c>
      <c r="D138" s="44">
        <v>0</v>
      </c>
      <c r="E138" s="34">
        <f>C138+D138</f>
        <v>32200</v>
      </c>
      <c r="F138" s="35">
        <v>30600</v>
      </c>
      <c r="G138" s="35">
        <v>30600</v>
      </c>
      <c r="H138" s="71"/>
    </row>
    <row r="139" spans="1:8" s="73" customFormat="1" ht="33" customHeight="1">
      <c r="A139" s="54" t="s">
        <v>168</v>
      </c>
      <c r="B139" s="13" t="s">
        <v>81</v>
      </c>
      <c r="C139" s="35">
        <v>1630500</v>
      </c>
      <c r="D139" s="44">
        <v>0</v>
      </c>
      <c r="E139" s="34">
        <f>C139+D139</f>
        <v>1630500</v>
      </c>
      <c r="F139" s="35">
        <v>1797500</v>
      </c>
      <c r="G139" s="35">
        <v>1896300</v>
      </c>
      <c r="H139" s="77"/>
    </row>
    <row r="140" spans="1:8" s="73" customFormat="1" ht="105" customHeight="1">
      <c r="A140" s="10" t="s">
        <v>107</v>
      </c>
      <c r="B140" s="12" t="s">
        <v>81</v>
      </c>
      <c r="C140" s="36">
        <f>C141+C142</f>
        <v>3667300</v>
      </c>
      <c r="D140" s="36">
        <f>D141+D142</f>
        <v>0</v>
      </c>
      <c r="E140" s="36">
        <f>E141+E142</f>
        <v>3667300</v>
      </c>
      <c r="F140" s="36">
        <f>F141+F142</f>
        <v>4212800</v>
      </c>
      <c r="G140" s="36">
        <f>G141+G142</f>
        <v>4440300</v>
      </c>
      <c r="H140" s="66"/>
    </row>
    <row r="141" spans="1:8" s="73" customFormat="1" ht="25.5" customHeight="1">
      <c r="A141" s="54" t="s">
        <v>97</v>
      </c>
      <c r="B141" s="13" t="s">
        <v>81</v>
      </c>
      <c r="C141" s="35">
        <v>26400</v>
      </c>
      <c r="D141" s="44">
        <v>0</v>
      </c>
      <c r="E141" s="34">
        <f aca="true" t="shared" si="5" ref="E141:E148">C141+D141</f>
        <v>26400</v>
      </c>
      <c r="F141" s="35">
        <v>26400</v>
      </c>
      <c r="G141" s="35">
        <v>26400</v>
      </c>
      <c r="H141" s="66"/>
    </row>
    <row r="142" spans="1:8" s="73" customFormat="1" ht="26.25" customHeight="1">
      <c r="A142" s="54" t="s">
        <v>98</v>
      </c>
      <c r="B142" s="13" t="s">
        <v>81</v>
      </c>
      <c r="C142" s="35">
        <v>3640900</v>
      </c>
      <c r="D142" s="44">
        <v>0</v>
      </c>
      <c r="E142" s="34">
        <f t="shared" si="5"/>
        <v>3640900</v>
      </c>
      <c r="F142" s="35">
        <v>4186400</v>
      </c>
      <c r="G142" s="35">
        <v>4413900</v>
      </c>
      <c r="H142" s="66"/>
    </row>
    <row r="143" spans="1:8" s="73" customFormat="1" ht="40.5" customHeight="1">
      <c r="A143" s="10" t="s">
        <v>108</v>
      </c>
      <c r="B143" s="11" t="s">
        <v>81</v>
      </c>
      <c r="C143" s="32">
        <v>11490700</v>
      </c>
      <c r="D143" s="31">
        <v>0</v>
      </c>
      <c r="E143" s="31">
        <f t="shared" si="5"/>
        <v>11490700</v>
      </c>
      <c r="F143" s="32">
        <v>10068600</v>
      </c>
      <c r="G143" s="32">
        <v>10068600</v>
      </c>
      <c r="H143" s="71"/>
    </row>
    <row r="144" spans="1:8" s="73" customFormat="1" ht="37.5">
      <c r="A144" s="10" t="s">
        <v>109</v>
      </c>
      <c r="B144" s="12" t="s">
        <v>81</v>
      </c>
      <c r="C144" s="32">
        <v>799500</v>
      </c>
      <c r="D144" s="31">
        <v>0</v>
      </c>
      <c r="E144" s="31">
        <f t="shared" si="5"/>
        <v>799500</v>
      </c>
      <c r="F144" s="32">
        <v>799500</v>
      </c>
      <c r="G144" s="32">
        <v>799500</v>
      </c>
      <c r="H144" s="66"/>
    </row>
    <row r="145" spans="1:8" s="73" customFormat="1" ht="102.75" customHeight="1">
      <c r="A145" s="10" t="s">
        <v>170</v>
      </c>
      <c r="B145" s="12" t="s">
        <v>81</v>
      </c>
      <c r="C145" s="32">
        <v>6000</v>
      </c>
      <c r="D145" s="31">
        <v>0</v>
      </c>
      <c r="E145" s="31">
        <f t="shared" si="5"/>
        <v>6000</v>
      </c>
      <c r="F145" s="32">
        <v>6000</v>
      </c>
      <c r="G145" s="32">
        <v>6000</v>
      </c>
      <c r="H145" s="66"/>
    </row>
    <row r="146" spans="1:8" s="73" customFormat="1" ht="73.5" customHeight="1">
      <c r="A146" s="10" t="s">
        <v>96</v>
      </c>
      <c r="B146" s="12" t="s">
        <v>81</v>
      </c>
      <c r="C146" s="32">
        <v>7900</v>
      </c>
      <c r="D146" s="31">
        <v>0</v>
      </c>
      <c r="E146" s="31">
        <f t="shared" si="5"/>
        <v>7900</v>
      </c>
      <c r="F146" s="32">
        <v>16500</v>
      </c>
      <c r="G146" s="32">
        <v>16500</v>
      </c>
      <c r="H146" s="66"/>
    </row>
    <row r="147" spans="1:8" s="73" customFormat="1" ht="88.5" customHeight="1">
      <c r="A147" s="10" t="s">
        <v>139</v>
      </c>
      <c r="B147" s="12" t="s">
        <v>81</v>
      </c>
      <c r="C147" s="32">
        <v>271000</v>
      </c>
      <c r="D147" s="31">
        <v>0</v>
      </c>
      <c r="E147" s="31">
        <f t="shared" si="5"/>
        <v>271000</v>
      </c>
      <c r="F147" s="32">
        <v>473000</v>
      </c>
      <c r="G147" s="32">
        <v>473000</v>
      </c>
      <c r="H147" s="66"/>
    </row>
    <row r="148" spans="1:8" s="73" customFormat="1" ht="65.25" customHeight="1">
      <c r="A148" s="10" t="s">
        <v>249</v>
      </c>
      <c r="B148" s="12" t="s">
        <v>81</v>
      </c>
      <c r="C148" s="32">
        <v>17620</v>
      </c>
      <c r="D148" s="31">
        <v>0</v>
      </c>
      <c r="E148" s="31">
        <f t="shared" si="5"/>
        <v>17620</v>
      </c>
      <c r="F148" s="32">
        <v>0</v>
      </c>
      <c r="G148" s="32">
        <v>0</v>
      </c>
      <c r="H148" s="66"/>
    </row>
    <row r="149" spans="1:8" s="73" customFormat="1" ht="49.5" customHeight="1">
      <c r="A149" s="10" t="s">
        <v>248</v>
      </c>
      <c r="B149" s="12" t="s">
        <v>81</v>
      </c>
      <c r="C149" s="32">
        <v>474972.36</v>
      </c>
      <c r="D149" s="31">
        <v>0</v>
      </c>
      <c r="E149" s="31">
        <f>D149+C149</f>
        <v>474972.36</v>
      </c>
      <c r="F149" s="32">
        <v>0</v>
      </c>
      <c r="G149" s="32">
        <v>0</v>
      </c>
      <c r="H149" s="66"/>
    </row>
    <row r="150" spans="1:8" s="73" customFormat="1" ht="96" customHeight="1">
      <c r="A150" s="10" t="s">
        <v>143</v>
      </c>
      <c r="B150" s="12" t="s">
        <v>81</v>
      </c>
      <c r="C150" s="32">
        <v>635900</v>
      </c>
      <c r="D150" s="31">
        <v>0</v>
      </c>
      <c r="E150" s="31">
        <f aca="true" t="shared" si="6" ref="E150:E156">C150+D150</f>
        <v>635900</v>
      </c>
      <c r="F150" s="32">
        <v>418700</v>
      </c>
      <c r="G150" s="32">
        <v>523400</v>
      </c>
      <c r="H150" s="66"/>
    </row>
    <row r="151" spans="1:8" s="73" customFormat="1" ht="96" customHeight="1">
      <c r="A151" s="10" t="s">
        <v>204</v>
      </c>
      <c r="B151" s="12" t="s">
        <v>81</v>
      </c>
      <c r="C151" s="32">
        <v>47700</v>
      </c>
      <c r="D151" s="31">
        <v>0</v>
      </c>
      <c r="E151" s="31">
        <f t="shared" si="6"/>
        <v>47700</v>
      </c>
      <c r="F151" s="32">
        <v>47700</v>
      </c>
      <c r="G151" s="32">
        <v>47700</v>
      </c>
      <c r="H151" s="66"/>
    </row>
    <row r="152" spans="1:8" s="73" customFormat="1" ht="30.75" customHeight="1">
      <c r="A152" s="24" t="s">
        <v>82</v>
      </c>
      <c r="B152" s="26" t="s">
        <v>83</v>
      </c>
      <c r="C152" s="43">
        <f>C153+C155+C156</f>
        <v>1763580</v>
      </c>
      <c r="D152" s="43">
        <f>D153+D155+D156</f>
        <v>0</v>
      </c>
      <c r="E152" s="43">
        <f t="shared" si="6"/>
        <v>1763580</v>
      </c>
      <c r="F152" s="43">
        <f>F153+F154+F155</f>
        <v>10200</v>
      </c>
      <c r="G152" s="43">
        <f>G153+G154+G155</f>
        <v>10200</v>
      </c>
      <c r="H152" s="66"/>
    </row>
    <row r="153" spans="1:8" s="73" customFormat="1" ht="55.5" customHeight="1">
      <c r="A153" s="10" t="s">
        <v>123</v>
      </c>
      <c r="B153" s="12" t="s">
        <v>84</v>
      </c>
      <c r="C153" s="32">
        <v>9180</v>
      </c>
      <c r="D153" s="31">
        <v>0</v>
      </c>
      <c r="E153" s="31">
        <f t="shared" si="6"/>
        <v>9180</v>
      </c>
      <c r="F153" s="32">
        <v>10200</v>
      </c>
      <c r="G153" s="32">
        <v>10200</v>
      </c>
      <c r="H153" s="66"/>
    </row>
    <row r="154" spans="1:8" s="73" customFormat="1" ht="63.75" customHeight="1" hidden="1">
      <c r="A154" s="10" t="s">
        <v>213</v>
      </c>
      <c r="B154" s="12" t="s">
        <v>211</v>
      </c>
      <c r="C154" s="50">
        <v>0</v>
      </c>
      <c r="D154" s="51">
        <v>0</v>
      </c>
      <c r="E154" s="51">
        <f t="shared" si="6"/>
        <v>0</v>
      </c>
      <c r="F154" s="50">
        <v>0</v>
      </c>
      <c r="G154" s="50">
        <v>0</v>
      </c>
      <c r="H154" s="66"/>
    </row>
    <row r="155" spans="1:8" s="73" customFormat="1" ht="69" customHeight="1">
      <c r="A155" s="10" t="s">
        <v>264</v>
      </c>
      <c r="B155" s="12" t="s">
        <v>223</v>
      </c>
      <c r="C155" s="32">
        <v>154400</v>
      </c>
      <c r="D155" s="31">
        <v>0</v>
      </c>
      <c r="E155" s="31">
        <f t="shared" si="6"/>
        <v>154400</v>
      </c>
      <c r="F155" s="32">
        <v>0</v>
      </c>
      <c r="G155" s="32">
        <v>0</v>
      </c>
      <c r="H155" s="66"/>
    </row>
    <row r="156" spans="1:8" s="73" customFormat="1" ht="69" customHeight="1">
      <c r="A156" s="10" t="s">
        <v>263</v>
      </c>
      <c r="B156" s="12" t="s">
        <v>262</v>
      </c>
      <c r="C156" s="32">
        <v>1600000</v>
      </c>
      <c r="D156" s="31">
        <v>0</v>
      </c>
      <c r="E156" s="31">
        <f t="shared" si="6"/>
        <v>1600000</v>
      </c>
      <c r="F156" s="32">
        <v>0</v>
      </c>
      <c r="G156" s="32">
        <v>0</v>
      </c>
      <c r="H156" s="66"/>
    </row>
    <row r="157" spans="1:8" s="73" customFormat="1" ht="24.75" customHeight="1">
      <c r="A157" s="24" t="s">
        <v>116</v>
      </c>
      <c r="B157" s="26" t="s">
        <v>117</v>
      </c>
      <c r="C157" s="47">
        <f>C158</f>
        <v>80692686</v>
      </c>
      <c r="D157" s="52">
        <f>D158</f>
        <v>0</v>
      </c>
      <c r="E157" s="47">
        <f>E158</f>
        <v>80692686</v>
      </c>
      <c r="F157" s="47">
        <f>F158</f>
        <v>54180000</v>
      </c>
      <c r="G157" s="47">
        <f>G158</f>
        <v>59250000</v>
      </c>
      <c r="H157" s="66"/>
    </row>
    <row r="158" spans="1:8" s="73" customFormat="1" ht="27" customHeight="1">
      <c r="A158" s="10" t="s">
        <v>118</v>
      </c>
      <c r="B158" s="12" t="s">
        <v>175</v>
      </c>
      <c r="C158" s="48">
        <v>80692686</v>
      </c>
      <c r="D158" s="31">
        <v>0</v>
      </c>
      <c r="E158" s="31">
        <f>C158+D158</f>
        <v>80692686</v>
      </c>
      <c r="F158" s="48">
        <v>54180000</v>
      </c>
      <c r="G158" s="48">
        <v>59250000</v>
      </c>
      <c r="H158" s="66"/>
    </row>
    <row r="159" spans="1:8" s="73" customFormat="1" ht="45.75" customHeight="1">
      <c r="A159" s="24" t="s">
        <v>181</v>
      </c>
      <c r="B159" s="26" t="s">
        <v>180</v>
      </c>
      <c r="C159" s="53">
        <f>C160+C161</f>
        <v>184356</v>
      </c>
      <c r="D159" s="53">
        <f>D160+D161</f>
        <v>0</v>
      </c>
      <c r="E159" s="53">
        <f>E160+E161</f>
        <v>184356</v>
      </c>
      <c r="F159" s="53">
        <f>F160+F161</f>
        <v>0</v>
      </c>
      <c r="G159" s="53">
        <f>G160+G161</f>
        <v>0</v>
      </c>
      <c r="H159" s="66"/>
    </row>
    <row r="160" spans="1:8" s="73" customFormat="1" ht="46.5" customHeight="1">
      <c r="A160" s="20" t="s">
        <v>176</v>
      </c>
      <c r="B160" s="12" t="s">
        <v>178</v>
      </c>
      <c r="C160" s="48">
        <v>120431</v>
      </c>
      <c r="D160" s="51">
        <v>0</v>
      </c>
      <c r="E160" s="51">
        <f>C160+D160</f>
        <v>120431</v>
      </c>
      <c r="F160" s="48">
        <v>0</v>
      </c>
      <c r="G160" s="48">
        <v>0</v>
      </c>
      <c r="H160" s="72"/>
    </row>
    <row r="161" spans="1:8" s="73" customFormat="1" ht="42.75" customHeight="1">
      <c r="A161" s="20" t="s">
        <v>177</v>
      </c>
      <c r="B161" s="12" t="s">
        <v>179</v>
      </c>
      <c r="C161" s="48">
        <v>63925</v>
      </c>
      <c r="D161" s="51">
        <v>0</v>
      </c>
      <c r="E161" s="51">
        <f>C161+D161</f>
        <v>63925</v>
      </c>
      <c r="F161" s="48">
        <v>0</v>
      </c>
      <c r="G161" s="48">
        <v>0</v>
      </c>
      <c r="H161" s="66"/>
    </row>
    <row r="162" spans="1:8" s="73" customFormat="1" ht="18.75">
      <c r="A162" s="68" t="s">
        <v>25</v>
      </c>
      <c r="B162" s="69"/>
      <c r="C162" s="52">
        <f>C10+C90</f>
        <v>1439270388.3600001</v>
      </c>
      <c r="D162" s="52">
        <f>D10+D90</f>
        <v>976291</v>
      </c>
      <c r="E162" s="52">
        <f>E10+E90</f>
        <v>1440246679.3600001</v>
      </c>
      <c r="F162" s="52">
        <f>F10+F90</f>
        <v>1393096408</v>
      </c>
      <c r="G162" s="52">
        <f>G10+G90</f>
        <v>1418553388</v>
      </c>
      <c r="H162" s="66"/>
    </row>
    <row r="163" spans="3:7" ht="15.75">
      <c r="C163" s="8"/>
      <c r="D163" s="8"/>
      <c r="E163" s="8"/>
      <c r="F163" s="9"/>
      <c r="G163" s="9"/>
    </row>
  </sheetData>
  <sheetProtection/>
  <mergeCells count="8">
    <mergeCell ref="C3:G3"/>
    <mergeCell ref="A5:G5"/>
    <mergeCell ref="A6:G6"/>
    <mergeCell ref="A1:B1"/>
    <mergeCell ref="C1:G1"/>
    <mergeCell ref="A2:B2"/>
    <mergeCell ref="C2:G2"/>
    <mergeCell ref="A3:B3"/>
  </mergeCells>
  <printOptions/>
  <pageMargins left="0.7874015748031497" right="0.3937007874015748" top="0.3937007874015748" bottom="0.3937007874015748" header="0" footer="0"/>
  <pageSetup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2015-12-09T07:17:38Z</cp:lastPrinted>
  <dcterms:created xsi:type="dcterms:W3CDTF">2005-09-02T05:03:18Z</dcterms:created>
  <dcterms:modified xsi:type="dcterms:W3CDTF">2015-12-21T11:53:38Z</dcterms:modified>
  <cp:category/>
  <cp:version/>
  <cp:contentType/>
  <cp:contentStatus/>
</cp:coreProperties>
</file>