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60" yWindow="2820" windowWidth="15195" windowHeight="9210" activeTab="0"/>
  </bookViews>
  <sheets>
    <sheet name="доходы" sheetId="1" r:id="rId1"/>
  </sheets>
  <definedNames>
    <definedName name="_xlnm.Print_Area" localSheetId="0">'доходы'!$A$1:$F$161</definedName>
  </definedNames>
  <calcPr fullCalcOnLoad="1"/>
</workbook>
</file>

<file path=xl/sharedStrings.xml><?xml version="1.0" encoding="utf-8"?>
<sst xmlns="http://schemas.openxmlformats.org/spreadsheetml/2006/main" count="309" uniqueCount="270">
  <si>
    <t xml:space="preserve">000 1 06 01020 04 0000 110 </t>
  </si>
  <si>
    <t>000 1 11 09044 04 0000 120</t>
  </si>
  <si>
    <t>000 1 11 05024 04 0000 120</t>
  </si>
  <si>
    <t>000 1 00 00000 00 0000 000</t>
  </si>
  <si>
    <t>ДОХОДЫ</t>
  </si>
  <si>
    <t>НАЛОГОВЫЕ ДОХОДЫ</t>
  </si>
  <si>
    <t>000 1 01 00000 00 0000 000</t>
  </si>
  <si>
    <t>НАЛОГИ НА ПРИБЫЛЬ, ДОХОДЫ</t>
  </si>
  <si>
    <t>000 1 01 02000 01 0000 110</t>
  </si>
  <si>
    <t>Налог на доходы физических лиц</t>
  </si>
  <si>
    <t>000 1 05 00000 00 0000 000</t>
  </si>
  <si>
    <t>НАЛОГИ НА СОВОКУПНЫЙ ДОХОД</t>
  </si>
  <si>
    <t>Единый налог на вмененный доход для отдельных видов деятельности</t>
  </si>
  <si>
    <t>000 1 06 00000 00 0000 000</t>
  </si>
  <si>
    <t xml:space="preserve">НАЛОГИ НА ИМУЩЕСТВО </t>
  </si>
  <si>
    <t>000 1 08 00000 00 0000 000</t>
  </si>
  <si>
    <t>ГОСУДАРСТВЕННАЯ ПОШЛИНА</t>
  </si>
  <si>
    <t>000 1 08 03010 01 0000 110</t>
  </si>
  <si>
    <t xml:space="preserve">НЕНАЛОГОВЫЕ ДОХОДЫ </t>
  </si>
  <si>
    <t>000 1 11 00000 00 0000 000</t>
  </si>
  <si>
    <t>ДОХОДЫ ОТ ИСПОЛЬЗОВАНИЯ ИМУЩЕСТВА, НАХОДЯЩЕГОСЯ В ГОСУДАРСТВЕННОЙ И МУНИЦИПАЛЬНОЙ СОБСТВЕННОСТИ</t>
  </si>
  <si>
    <t>000 1 11 05000 00 0000 120</t>
  </si>
  <si>
    <t>000 1 13 00000 00 0000 000</t>
  </si>
  <si>
    <t xml:space="preserve">000 1 16 00000 00 0000 000 </t>
  </si>
  <si>
    <t>ШТРАФЫ, САНКЦИИ, ВОЗМЕЩЕНИЕ УЩЕРБА</t>
  </si>
  <si>
    <t>ВСЕГО ДОХОДОВ</t>
  </si>
  <si>
    <t>ПЛАТЕЖИ ПРИ ПОЛЬЗОВАНИИ ПРИРОДНЫМИ РЕСУРСАМИ</t>
  </si>
  <si>
    <t>000 1 12 00000 00 0000 000</t>
  </si>
  <si>
    <t>Плата за негативное воздействие на окружающую среду</t>
  </si>
  <si>
    <t>000 1 12 01000 01 0000 120</t>
  </si>
  <si>
    <t>000 1 16 90040 04 0000 140</t>
  </si>
  <si>
    <t>Прочие поступления от денежных взысканий (штрафов) и иных сумм в возмещение ущерба, зачисляемые в бюджеты городских округов</t>
  </si>
  <si>
    <t>000 1 16 30000 01 0000 140</t>
  </si>
  <si>
    <t>000 1 16 06000 01 0000 140</t>
  </si>
  <si>
    <t>000 1 11 07014 04 0000 120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</si>
  <si>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</si>
  <si>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ДОХОДЫ ОТ ПРОДАЖИ МАТЕРИАЛЬНЫХ И НЕМАТЕРИАЛЬНЫХ АКТИВОВ</t>
  </si>
  <si>
    <t>000 1 14 00000 00 0000 000</t>
  </si>
  <si>
    <t>Наименование доходов</t>
  </si>
  <si>
    <t xml:space="preserve"> 000 1 01 02010 01 0000 110</t>
  </si>
  <si>
    <t xml:space="preserve"> 000 1 01 02040 01 0000 110</t>
  </si>
  <si>
    <t xml:space="preserve"> 000 1 01 02020 01 0000 110</t>
  </si>
  <si>
    <t>000 1 16 03010 01 0000 140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</si>
  <si>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</si>
  <si>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000 1 16 03030 01 0000 140</t>
  </si>
  <si>
    <t xml:space="preserve">000 1 16 25060 01 0000 140 </t>
  </si>
  <si>
    <t>Денежные взыскания (штрафы) за нарушение  земельного законодательства</t>
  </si>
  <si>
    <t>Налог на имущество физических лиц, взимаемый по ставкам, применяемым к объектам налогообложения, расположенным в границах городских округов</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</si>
  <si>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</si>
  <si>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000 1 17 05040 04 0000 180</t>
  </si>
  <si>
    <t xml:space="preserve">Прочие неналоговые доходы бюджетов городских округов </t>
  </si>
  <si>
    <t>000 1 17 05000 00 0000 180</t>
  </si>
  <si>
    <t>ПРОЧИЕ НЕНАЛОГОВЫЕ ДОХОДЫ</t>
  </si>
  <si>
    <t>Земельный налог</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</si>
  <si>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</si>
  <si>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</si>
  <si>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казённых) в части реализации основных средств по указанному имуществу</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</si>
  <si>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казённых)</t>
  </si>
  <si>
    <t>000 1 05 02010 02 0000 110</t>
  </si>
  <si>
    <t>Единый налог на вмененный доход для отдельных видов деятельности (за налоговые периоды, истекшие до 1 января 2011 года)</t>
  </si>
  <si>
    <t>000 1 05 02020 02 0000 110</t>
  </si>
  <si>
    <t>Денежные взыскания (штрафы) за нарушение законодательства о применении контрольно-кассовой техники при осуществлении наличных денежных расчётов и (или) расчётов с использованием платёжных карт</t>
  </si>
  <si>
    <t xml:space="preserve">БЕЗВОЗМЕЗДНЫЕ ПОСТУПЛЕНИЯ </t>
  </si>
  <si>
    <t>000 2 00 00000 00 0000 000</t>
  </si>
  <si>
    <t>БЕЗВОЗМЕЗДНЫЕ ПОСТУПЛЕНИЯ ОТ ДРУГИХ БЮДЖЕТОВ БЮДЖЕТНОЙ СИСТЕМЫ РОССИЙСКОЙ ФЕДЕРАЦИИ</t>
  </si>
  <si>
    <t>000 2 02 00000 00 0000 000</t>
  </si>
  <si>
    <t>ДОТАЦИИ БЮДЖЕТАМ СУБЪЕКТОВ РОССИЙСКОЙ ФЕДЕРАЦИИ И МУНИЦИПАЛЬНЫХ ОБРАЗОВАНИЙ</t>
  </si>
  <si>
    <t>000 2 02 01000 00 0000 151</t>
  </si>
  <si>
    <t>000 2 02 01001 04 0000 151</t>
  </si>
  <si>
    <t>000 2 02 02000 00 0000 151</t>
  </si>
  <si>
    <t>Прочие субсидии</t>
  </si>
  <si>
    <t>000 2 02 02999 00 0000 151</t>
  </si>
  <si>
    <t>000 2 02 02999 04 0000 151</t>
  </si>
  <si>
    <t>СУБВЕНЦИИ БЮДЖЕТАМ СУБЪЕКТОВ РОССИЙСКОЙ ФЕДЕРАЦИИ И МУНИЦИПАЛЬНЫХ ОБРАЗОВАНИЙ</t>
  </si>
  <si>
    <t>000 2 02 03000 00 0000 151</t>
  </si>
  <si>
    <t>000 2 02 03003 04 0000 151</t>
  </si>
  <si>
    <t>000 2 02 03027 04 0000 151</t>
  </si>
  <si>
    <t>000 2 02 03029 04 0000 151</t>
  </si>
  <si>
    <t>Прочие субвенции</t>
  </si>
  <si>
    <t>000 2 02 03999 00 0000 151</t>
  </si>
  <si>
    <t>Прочие субвенции бюджетам городских округов:</t>
  </si>
  <si>
    <t>000 2 02 03999 04 0000 151</t>
  </si>
  <si>
    <t>ИНЫЕ МЕЖБЮДЖЕТНЫЕ ТРАНСФЕРТЫ</t>
  </si>
  <si>
    <t>000 2 02 04000 00 0000 151</t>
  </si>
  <si>
    <t xml:space="preserve">   000 2 02 04025 04 0000 151  </t>
  </si>
  <si>
    <t>000 1 11 05012 04 0000 120</t>
  </si>
  <si>
    <t>000 1 14 02043 04 0000 410</t>
  </si>
  <si>
    <t>ДОХОДЫ ОТ ОКАЗАНИЯ ПЛАТНЫХ УСЛУГ (РАБОТ) И КОМПЕНСАЦИИ ЗАТРАТ ГОСУДАРСТВА</t>
  </si>
  <si>
    <t>000 1 13 02994 04 0000 130</t>
  </si>
  <si>
    <t>Прочие доходы от компенсации затрат бюджетов городских округов</t>
  </si>
  <si>
    <t>000 1 16 30030 01 0000 140</t>
  </si>
  <si>
    <t>000 1 05 02000 02 0000 110</t>
  </si>
  <si>
    <t>БЕЗВОЗМЕЗДНЫЕ ПОСТУПЛЕНИЯ ОТ НЕРЕЗИДЕНТОВ</t>
  </si>
  <si>
    <t>000 2 01 00000 00 0000 180</t>
  </si>
  <si>
    <t>БЕЗВОЗМЕЗДНЫЕ ПОСТУПЛЕНИЯ ОТ НЕРЕЗИДЕНТОВ В БЮДЖЕТЫ ГОРОДСКИХ ОКРУГОВ</t>
  </si>
  <si>
    <t>000 2 01 04010 04 0000 180</t>
  </si>
  <si>
    <t>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</si>
  <si>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 организация предоставления мер социальной поддержки</t>
  </si>
  <si>
    <t>- предоставление мер социальной поддержки</t>
  </si>
  <si>
    <t xml:space="preserve">Дотации бюджетам городских округов на выравнивание  бюджетной обеспеченности </t>
  </si>
  <si>
    <t>Субсидии бюджетам городских округов на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</si>
  <si>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Субсидии бюджетам городских округов на реализацию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t>
  </si>
  <si>
    <t>Субвенции бюджетам городских округов на содержание ребёнка в семье опекуна и приёмной семье, а также вознаграждение, причитающееся приёмному родителю (за счёт средств областного бюджета)</t>
  </si>
  <si>
    <t>Субвенции бюджетам городских округов на реализацию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</si>
  <si>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Субвенции бюджетам городских округов на реализацию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</si>
  <si>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 xml:space="preserve">Субвенции бюджетам городских округов на реализацию Закона Мурманской области «О региональных нормативах финансового обеспечения образовательной деятельности в Мурманской области» </t>
  </si>
  <si>
    <t>Субвенции бюджетам городских округов на реализацию Закона Мурманской области «О предоставлении льготного проезда на городском электрическом и автомобильном транспорте общего пользования обучающимся и студентам государственных областных и муниципальных образовательных учреждений Мурманской области» (проезд обучающихся и студентов)</t>
  </si>
  <si>
    <t>Субвенции бюджетам городских округов на реализацию Закона Мурманской области "О мерах социальной поддержки отдельных категорий граждан, работающих в сельских населенных пунктах или поселках городского типа" в части предоставления мер социальной поддержки по оплате жилого помещения и коммунальных услуг отдельным категориям граждан</t>
  </si>
  <si>
    <t>Субвенции бюджетам городских округов на обеспечение бесплатным питанием отдельных категорий обучающихся</t>
  </si>
  <si>
    <t>Субвенции бюджетам городских округов на реализацию Закона Мурманской области "Об административных комиссиях"</t>
  </si>
  <si>
    <t>000 2 01 04000 04 0000 180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</si>
  <si>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</si>
  <si>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</si>
  <si>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t>
  </si>
  <si>
    <t>ПРОЧИЕ БЕЗВОЗМЕЗДНЫЕ ПОСТУПЛЕНИЯ</t>
  </si>
  <si>
    <t>000 2 07 00000 00 0000 180</t>
  </si>
  <si>
    <t>Прочие безвозмездные поступления в бюджеты городских округов</t>
  </si>
  <si>
    <t>Денежные взыскания (штрафы) за правонарушения  в области дорожного движения</t>
  </si>
  <si>
    <t>000 1 06 06000 00 0000 110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</si>
  <si>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</si>
  <si>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Предоставление нерезидентами грантов для получателей средств бюджетов городских округов</t>
  </si>
  <si>
    <t xml:space="preserve">Межбюджетные трансферты, передаваемые бюджетам городских округов  на комплектование книжных фондов библиотек муниципальных образований </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</si>
  <si>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</si>
  <si>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Прочие денежные взыскания (штрафы) за правонарушения в области дорожного движения</t>
  </si>
  <si>
    <t>000 1 16 23041 04 0000 140</t>
  </si>
  <si>
    <t>Плата за выбросы загрязняющих веществ в атмосферный воздух стационарными объектами</t>
  </si>
  <si>
    <t>000 1 12 01010 01 0000 120</t>
  </si>
  <si>
    <t>Плата за выбросы загрязняющих веществ в атмосферный воздух передвижными объектами</t>
  </si>
  <si>
    <t>000 1 12 01020 01 0000 120</t>
  </si>
  <si>
    <t>Плата за выбросы загрязняющих веществ в водные объекты</t>
  </si>
  <si>
    <t>Плата за размещение отходов производства и потребления</t>
  </si>
  <si>
    <t>000 1 12 01030 01 0000 120</t>
  </si>
  <si>
    <t>000 1 12 01040 01 0000 120</t>
  </si>
  <si>
    <t>- за счет средств федерального бюджета</t>
  </si>
  <si>
    <t>- за счет средств областного бюджета</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</si>
  <si>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городских округов</t>
  </si>
  <si>
    <t>Субвенции бюджетам городских округов на реализацию Закона Мурманской области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</si>
  <si>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 xml:space="preserve">000 1 16 28000 01 0000 140 </t>
  </si>
  <si>
    <t>000 1 16 33040 04 0000 140</t>
  </si>
  <si>
    <t xml:space="preserve"> 000 1 01 02030 01 0000 110</t>
  </si>
  <si>
    <t xml:space="preserve">Субвенции бюджетам городских округов на проведение текущего ремонта жилых помещений, собственниками которых являются дети-сироты и дети, оставшиеся без попечения родителей, либо жилых помещений жилого фонда, право пользования которыми сохранено за детьми-сиротами и детьми, оставшимися без попечения родителей </t>
  </si>
  <si>
    <t>ЗАДОЛЖЕННОСТЬ И ПЕРЕРАСЧЕТЫ ПО ОТМЕНЕННЫМ НАЛОГАМ, СБОРАМ И ИНЫМ ОБЯЗАТЕЛЬНЫМ ПЛАТЕЖАМ</t>
  </si>
  <si>
    <t>000 1 09 00000 00 0000 000</t>
  </si>
  <si>
    <t xml:space="preserve">Налог,   взимаемый   в   связи   с   применением  упрощенной системы налогообложения  </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</si>
  <si>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</si>
  <si>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(за налоговые периоды, истекшие до 1 января 2011 года)</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</si>
  <si>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</si>
  <si>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</si>
  <si>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Минимальный налог, зачисляемый в бюджеты субъектов Российской Федерации</t>
  </si>
  <si>
    <t xml:space="preserve">   000  1 05 01000 00 0000 110</t>
  </si>
  <si>
    <t xml:space="preserve">   000  1 05 01010 01 0000 110</t>
  </si>
  <si>
    <t xml:space="preserve">   000  1 05 01011 01 0000 110</t>
  </si>
  <si>
    <t xml:space="preserve">   000  1 05 01012 01 0000 110</t>
  </si>
  <si>
    <t xml:space="preserve">   000  1 05 01020 01 0000 110</t>
  </si>
  <si>
    <t xml:space="preserve">   000  1 05 01021 01 0000 110</t>
  </si>
  <si>
    <t xml:space="preserve">   000  1 05 01022 01 0000 110</t>
  </si>
  <si>
    <t xml:space="preserve">   000  1 05 01050 01 0000 110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</si>
  <si>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</si>
  <si>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000 1 14 06012 04 0000 430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</si>
  <si>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</si>
  <si>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000 1 16 43000 01 0000 140</t>
  </si>
  <si>
    <t>Код бюджетной классификации Российской Федерации</t>
  </si>
  <si>
    <t>Субвенции бюджетам городских округов в рамках ведомственной целевой программы "Оказание мер социальной поддержки детям-сиротам и детям, оставшимся без попечения родителей, лицам из их числа" на 2012-2016 годы, в том числе:</t>
  </si>
  <si>
    <t>- на организацию предоставления ежемесячной жилищно-коммунальной выплаты</t>
  </si>
  <si>
    <t>- на предоставление жилищно-коммунальной выплаты</t>
  </si>
  <si>
    <t>Субвенции бюджетам городских округов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</si>
  <si>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СУБСИДИИ БЮДЖЕТАМ БЮДЖЕТНОЙ СИСТЕМЫ РОССИЙСКОЙ ФЕДЕРАЦИИ (МЕЖБЮДЖЕТНЫЕ СУБСИДИИ)</t>
  </si>
  <si>
    <t>Субвенции бюджетам городских округов на государственную регистрацию актов гражданского состояния</t>
  </si>
  <si>
    <t>000 1 05 04010 02 0000 110</t>
  </si>
  <si>
    <t>Налог, взимаемый в связи с применением патентной системы налогообложения, зачисляемый в бюджеты городских округов</t>
  </si>
  <si>
    <t>000 2 07 04050 04 0000 180</t>
  </si>
  <si>
    <t>Доходы      бюджетов      городских    округов    от   возврата   бюджетными учреждениями остатков субсидий прошлых лет</t>
  </si>
  <si>
    <t>Доходы      бюджетов      городских    округов    от   возврата   автономными учреждениями остатков субсидий прошлых лет</t>
  </si>
  <si>
    <t>000 2 18 04010 04 0000 180</t>
  </si>
  <si>
    <t>000 2 18 04020 04 0000 180</t>
  </si>
  <si>
    <t>000 2 18 04000 04 0000 180</t>
  </si>
  <si>
    <t>ДОХОДЫ БЮДЖЕТОВ ГОРОДСКИХ ОКРУГОВ ОТ ВОЗВРАТА ОРГАНИЗАЦИЯМИ ОСТАТКОВ СУБСИДИЙ ПРОШЛЫХ ЛЕТ</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</si>
  <si>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</si>
  <si>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000 2 02 03119 04 0000 151</t>
  </si>
  <si>
    <t>Субвенции бюджетам городских округов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t>
  </si>
  <si>
    <t>Государственная пошлина за выдачу разрешения на установку рекламной конструкции</t>
  </si>
  <si>
    <t>000 1 08 07150 01 0000 110</t>
  </si>
  <si>
    <t>000 1 14 06024 04 0000 430</t>
  </si>
  <si>
    <t>Доходы от продажи земельных участков, находящихся в собственности городских округов (за исключением земельных участков муниципальных автономных учреждений)</t>
  </si>
  <si>
    <t>Сумма на 2016 год</t>
  </si>
  <si>
    <t>Денежные взыскания (штрафы) за нарушение законодательства о налогах и сборах, предусмотренные статьями 116,  118,  статьей 119.1, статьей 119.1, пунктами 1 и 2 статьи 120, статьями 125, 126, 128, 129, 129.1, 132, 133, 134, 135, 135.1 Налогового кодекса Российской Федерации</t>
  </si>
  <si>
    <t xml:space="preserve"> 000 1 03 00000 00 0000 000</t>
  </si>
  <si>
    <t xml:space="preserve"> 000 1 03 02000 01 0000 110</t>
  </si>
  <si>
    <t>Акцизы по подакцизным товарам (продукции), производимым на территории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</si>
  <si>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</si>
  <si>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000 1 03 02230 01 0000 110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</si>
  <si>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</si>
  <si>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000 1 03 02240 01 0000 110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</si>
  <si>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</si>
  <si>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000 1 03 02250 01 0000 110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</si>
  <si>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</si>
  <si>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000 1 03 02260 01 0000 110</t>
  </si>
  <si>
    <t>000 2 02 01009 04 0000 151</t>
  </si>
  <si>
    <t>Дотации бюджетам городских округов на поощрение достижения наилучших показателей деятельности органов местного самоуправления</t>
  </si>
  <si>
    <t>НАЛОГИ НА ТОВАРЫ (РАБОТЫ, УСЛУГИ), РЕАЛИЗУЕМЫЕ НА ТЕРРИТОРИИ  РОССИЙСКОЙ ФЕДЕРАЦИИ</t>
  </si>
  <si>
    <t>000 1 09 07052 04 0000 110</t>
  </si>
  <si>
    <t>Прочие местные налоги и сборы, мобилизуемые на территориях городских округов</t>
  </si>
  <si>
    <t>к решению Совета депутатов города Кировска</t>
  </si>
  <si>
    <t xml:space="preserve">Приложение 3                                                                                                                                                                                                           к решению городского Совета                                                    </t>
  </si>
  <si>
    <t>Изменения (+,-)</t>
  </si>
  <si>
    <t xml:space="preserve">   000 2 02 04053 04 0000 151  </t>
  </si>
  <si>
    <t>Субсидии бюджетам муниципальных образований на реализацию мероприятий, направленных на организацию сбора, вывоза твердых бытовых отходов</t>
  </si>
  <si>
    <t>Межбюджетные трансферты, передаваемые бюджетам городских округов на государственную поддержку лучших работников муниципальных учреждений культуры, находящихся на территориях сельских поселений</t>
  </si>
  <si>
    <t xml:space="preserve">000 1 16 25030 01 0000 140 </t>
  </si>
  <si>
    <t>Денежные взыскания (штрафы) за нарушение законодательства Российской Федерации об охране и использовании животного мира</t>
  </si>
  <si>
    <t xml:space="preserve">Субвенции бюджетам городских округов на реализацию Закона Мурманской области «О региональных нормативах финансового обеспечения образовательной деятельности муниципальных дошкольных образовательных организаций» </t>
  </si>
  <si>
    <t>000 1 11 05074 04 0000 120</t>
  </si>
  <si>
    <t>Доходы от сдачи в аренду имущества, составляющего казну городских округов (за исключением земельных участков)</t>
  </si>
  <si>
    <t xml:space="preserve">Субвенции бюджетам городских округов на реализацию  Закона Мурманской области «О комиссиях по делам несовершеннолетних и защите их прав в Мурманской области» </t>
  </si>
  <si>
    <t>Субсидии бюджетам городских округов на техническое сопровождение программного обеспечения "Система автоматизированного рабочего места муниципального образования"</t>
  </si>
  <si>
    <t>000 2 02 03007 04 0000 151</t>
  </si>
  <si>
    <t xml:space="preserve">   000 2 02 04061 04 0000 151  </t>
  </si>
  <si>
    <t>Субвенции бюджетам городских округов на составление (изменение) списков кандидатов в присяжные заседатели федеральных судов общей юрисдикции в Российской Федерации</t>
  </si>
  <si>
    <t>Земельный налог с организаций, обладающих земельным участком, расположенным в границах городских округов</t>
  </si>
  <si>
    <t>000 1 06 06032 04 0000 110</t>
  </si>
  <si>
    <t>Земельный налог с физических лиц, обладающих земельным участком, расположенным в границах городских округов</t>
  </si>
  <si>
    <t>000 1 06 06042 04 0000 110</t>
  </si>
  <si>
    <t>Субсидии бюджетам муниципальных образований на осуществление деятельности по регулированию численности бродячих животных, проводимой в рамках эксплуатации объектов благоустройства</t>
  </si>
  <si>
    <t xml:space="preserve"> - на компенсацию части платы, взимаемой с родителей (законных представителей) за присмотр и уход за детьми, посещающими образовательные организации,реализующие образовательные программы дошкольного образования (за счёт средств областного бюджета)</t>
  </si>
  <si>
    <t xml:space="preserve"> - дополнительные расходы, связанные с выплатой компенсации части  платы, взимаемой с родителей (законных представителей) за присмотр и уход за детьми, посещающими образовательные организации,реализующие 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</si>
  <si>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000 1 08 07173 01 1000 110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</si>
  <si>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  (сумма платежа)</t>
  </si>
  <si>
    <t>000 1 14 03040 04 0000 440</t>
  </si>
  <si>
    <t>Средства от распоряжения и реализации конфискованного и иного имущества, обращенного в доходы городских округов (в части реализации материальных запасов по указанному имуществу)</t>
  </si>
  <si>
    <t>000 1 16 37030 04 0000 140</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</si>
  <si>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округов</t>
  </si>
  <si>
    <t>000 1 14 02042 04 0000 410</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</si>
  <si>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основных средств по указанному имуществу</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</si>
  <si>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  (прочие поступления)</t>
  </si>
  <si>
    <t>000 1 08 07173 01 4000 110</t>
  </si>
  <si>
    <t>000 2 02 02051 04 0000 151</t>
  </si>
  <si>
    <t>Субсидии бюджетам городских округов на создание в общеобразовательных организациях, расположенных в сельской местности, условий для занятий физической культурой и спортом</t>
  </si>
  <si>
    <t>000 2 02 02215 04 0000 151</t>
  </si>
  <si>
    <t>Субсидии бюджетам городских округов на реализацию государственной программы Мурманской области "Обеспечение комфортной среды проживания населения региона" на 2014-2020 годы"</t>
  </si>
  <si>
    <t>Субвенция бюджетам муниципальных образований Мурманской области на осуществление деятельности по отлову и содержанию безнадзорных животных</t>
  </si>
  <si>
    <t>Субвенция бюджетам муниципальных образований Мурманской области на организацию осуществления деятельности по отлову и содержанию безнадзорных животных</t>
  </si>
  <si>
    <t>УКГХ(-545000,00)сняли</t>
  </si>
  <si>
    <t>000 2 02 02008 04 0000 151</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</si>
  <si>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</si>
  <si>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000 1 05 01022 01 0000 110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</si>
  <si>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</si>
  <si>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000 1 16 08010 01 0000 140</t>
  </si>
  <si>
    <t>Субсидии бюджетам городских округов на реализацию федеральной целевой программы "Жилище" на 2011-2015 годы</t>
  </si>
  <si>
    <t>Субсидии бюджетам городских округов на реализацию государственной программы Российской Федерации "Доступная среда" на 2011-2015 годы</t>
  </si>
  <si>
    <t>Субсидии бюджетам городских округов на проведение мероприятий по формированию сети базовых образовательных организаций, в которых созданы условия для инклюзивного образования детей-инвалидов</t>
  </si>
  <si>
    <t>Прочие субсидии бюджетам городских округов:</t>
  </si>
  <si>
    <t>Субсидии бюджетам городских округов на реализацию федеральных целевых программ:</t>
  </si>
  <si>
    <t>Субсидии бюджетам городских округов на обеспечение жильем молодых семей</t>
  </si>
  <si>
    <t>000 2 02 04059 04 0000 151</t>
  </si>
  <si>
    <t>Межбюджетные трансферты, передаваемые бюджетам городских округов на поощрение достижения наилучших показателей деятельности органов местного самоуправления</t>
  </si>
  <si>
    <t>Межбюджетные трансферты, передаваемые бюджетам городских округов на создание и развитие сети многофункциональных центров предоставления государственных и муниципальных услуг</t>
  </si>
  <si>
    <t>000 2 02 02009 04 0000 151</t>
  </si>
  <si>
    <t>Субсидии бюджетам городских округов на государственную поддержку малого и среднего предпринимательства, включая крестьянские (фермерские) хозяйства</t>
  </si>
  <si>
    <t>000 114 02042 04 0000 440</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</si>
  <si>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материальных запасов по указанному имуществу</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</si>
  <si>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t>
  </si>
  <si>
    <t xml:space="preserve">Объем поступлений доходов местного бюджета на 2016 год </t>
  </si>
  <si>
    <t>Субсидии бюджетам городских округов на организацию отдыха детей Мурманской области в оздоровительных учреждениях с дневным пребыванием, организованных на базе муниципальных учреждений</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</si>
  <si>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(с учётом дополнительных расходов), в том числе:</t>
  </si>
  <si>
    <t>Субвенция бюджетам городских округов на обеспечение выпускников муниципальных образовательных учреждений из числа детей-сирот и детей, оставшихся без попечения родителей, за исключением лиц, продолжающих обучение по очной форме в образовательных учреждениях профессионального образования, одеждой, обувью, мягким инвентарем, оборудованием и единовременным денежным пособием</t>
  </si>
  <si>
    <t>Субвенции бюджетам городских округов на проведение Всероссийской сельскохозяйственной переписи в 2016 году</t>
  </si>
  <si>
    <t>000 2 02 03121 04 0000151</t>
  </si>
  <si>
    <t>Субсидии бюджетам городских округов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</si>
  <si>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000 2 02 02041 04 0000 151</t>
  </si>
  <si>
    <t xml:space="preserve">  от 25.02.2016  №_3</t>
  </si>
</sst>
</file>

<file path=xl/styles.xml><?xml version="1.0" encoding="utf-8"?>
<styleSheet xmlns="http://schemas.openxmlformats.org/spreadsheetml/2006/main">
  <numFmts count="1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00"/>
    <numFmt numFmtId="166" formatCode="&quot;Да&quot;;&quot;Да&quot;;&quot;Нет&quot;"/>
    <numFmt numFmtId="167" formatCode="&quot;Истина&quot;;&quot;Истина&quot;;&quot;Ложь&quot;"/>
    <numFmt numFmtId="168" formatCode="&quot;Вкл&quot;;&quot;Вкл&quot;;&quot;Выкл&quot;"/>
    <numFmt numFmtId="169" formatCode="[$€-2]\ ###,000_);[Red]\([$€-2]\ ###,000\)"/>
    <numFmt numFmtId="170" formatCode="#,##0.0"/>
  </numFmts>
  <fonts count="57">
    <font>
      <sz val="10"/>
      <name val="Arial Cyr"/>
      <family val="0"/>
    </font>
    <font>
      <b/>
      <sz val="14"/>
      <name val="Times New Roman"/>
      <family val="1"/>
    </font>
    <font>
      <sz val="12"/>
      <name val="Times New Roman"/>
      <family val="1"/>
    </font>
    <font>
      <sz val="8"/>
      <name val="Arial Cyr"/>
      <family val="0"/>
    </font>
    <font>
      <b/>
      <sz val="10"/>
      <name val="Arial Cyr"/>
      <family val="0"/>
    </font>
    <font>
      <u val="single"/>
      <sz val="10"/>
      <color indexed="12"/>
      <name val="Arial Cyr"/>
      <family val="0"/>
    </font>
    <font>
      <u val="single"/>
      <sz val="10"/>
      <color indexed="36"/>
      <name val="Arial Cyr"/>
      <family val="0"/>
    </font>
    <font>
      <sz val="14"/>
      <name val="Times New Roman"/>
      <family val="1"/>
    </font>
    <font>
      <b/>
      <sz val="14"/>
      <name val="Arial Cyr"/>
      <family val="0"/>
    </font>
    <font>
      <i/>
      <sz val="14"/>
      <name val="Times New Roman"/>
      <family val="1"/>
    </font>
    <font>
      <sz val="14"/>
      <name val="Times New Roman Cyr"/>
      <family val="1"/>
    </font>
    <font>
      <b/>
      <sz val="16"/>
      <name val="Times New Roman"/>
      <family val="1"/>
    </font>
    <font>
      <i/>
      <sz val="10"/>
      <name val="Arial Cyr"/>
      <family val="0"/>
    </font>
    <font>
      <sz val="11"/>
      <color indexed="8"/>
      <name val="Times New Roman"/>
      <family val="2"/>
    </font>
    <font>
      <sz val="11"/>
      <color indexed="9"/>
      <name val="Times New Roman"/>
      <family val="2"/>
    </font>
    <font>
      <sz val="11"/>
      <color indexed="62"/>
      <name val="Times New Roman"/>
      <family val="2"/>
    </font>
    <font>
      <b/>
      <sz val="11"/>
      <color indexed="63"/>
      <name val="Times New Roman"/>
      <family val="2"/>
    </font>
    <font>
      <b/>
      <sz val="11"/>
      <color indexed="52"/>
      <name val="Times New Roman"/>
      <family val="2"/>
    </font>
    <font>
      <b/>
      <sz val="15"/>
      <color indexed="56"/>
      <name val="Times New Roman"/>
      <family val="2"/>
    </font>
    <font>
      <b/>
      <sz val="13"/>
      <color indexed="56"/>
      <name val="Times New Roman"/>
      <family val="2"/>
    </font>
    <font>
      <b/>
      <sz val="11"/>
      <color indexed="56"/>
      <name val="Times New Roman"/>
      <family val="2"/>
    </font>
    <font>
      <b/>
      <sz val="11"/>
      <color indexed="8"/>
      <name val="Times New Roman"/>
      <family val="2"/>
    </font>
    <font>
      <b/>
      <sz val="11"/>
      <color indexed="9"/>
      <name val="Times New Roman"/>
      <family val="2"/>
    </font>
    <font>
      <b/>
      <sz val="18"/>
      <color indexed="56"/>
      <name val="Cambria"/>
      <family val="2"/>
    </font>
    <font>
      <sz val="11"/>
      <color indexed="60"/>
      <name val="Times New Roman"/>
      <family val="2"/>
    </font>
    <font>
      <sz val="11"/>
      <color indexed="20"/>
      <name val="Times New Roman"/>
      <family val="2"/>
    </font>
    <font>
      <i/>
      <sz val="11"/>
      <color indexed="23"/>
      <name val="Times New Roman"/>
      <family val="2"/>
    </font>
    <font>
      <sz val="11"/>
      <color indexed="52"/>
      <name val="Times New Roman"/>
      <family val="2"/>
    </font>
    <font>
      <sz val="11"/>
      <color indexed="10"/>
      <name val="Times New Roman"/>
      <family val="2"/>
    </font>
    <font>
      <sz val="11"/>
      <color indexed="17"/>
      <name val="Times New Roman"/>
      <family val="2"/>
    </font>
    <font>
      <b/>
      <sz val="14"/>
      <color indexed="10"/>
      <name val="Times New Roman"/>
      <family val="1"/>
    </font>
    <font>
      <sz val="10"/>
      <color indexed="10"/>
      <name val="Arial Cyr"/>
      <family val="0"/>
    </font>
    <font>
      <sz val="14"/>
      <color indexed="10"/>
      <name val="Times New Roman"/>
      <family val="1"/>
    </font>
    <font>
      <i/>
      <sz val="14"/>
      <color indexed="10"/>
      <name val="Times New Roman"/>
      <family val="1"/>
    </font>
    <font>
      <sz val="14"/>
      <color indexed="10"/>
      <name val="Times New Roman Cyr"/>
      <family val="1"/>
    </font>
    <font>
      <sz val="11"/>
      <color theme="1"/>
      <name val="Times New Roman"/>
      <family val="2"/>
    </font>
    <font>
      <sz val="11"/>
      <color theme="0"/>
      <name val="Times New Roman"/>
      <family val="2"/>
    </font>
    <font>
      <sz val="11"/>
      <color rgb="FF3F3F76"/>
      <name val="Times New Roman"/>
      <family val="2"/>
    </font>
    <font>
      <b/>
      <sz val="11"/>
      <color rgb="FF3F3F3F"/>
      <name val="Times New Roman"/>
      <family val="2"/>
    </font>
    <font>
      <b/>
      <sz val="11"/>
      <color rgb="FFFA7D00"/>
      <name val="Times New Roman"/>
      <family val="2"/>
    </font>
    <font>
      <b/>
      <sz val="15"/>
      <color theme="3"/>
      <name val="Times New Roman"/>
      <family val="2"/>
    </font>
    <font>
      <b/>
      <sz val="13"/>
      <color theme="3"/>
      <name val="Times New Roman"/>
      <family val="2"/>
    </font>
    <font>
      <b/>
      <sz val="11"/>
      <color theme="3"/>
      <name val="Times New Roman"/>
      <family val="2"/>
    </font>
    <font>
      <b/>
      <sz val="11"/>
      <color theme="1"/>
      <name val="Times New Roman"/>
      <family val="2"/>
    </font>
    <font>
      <b/>
      <sz val="11"/>
      <color theme="0"/>
      <name val="Times New Roman"/>
      <family val="2"/>
    </font>
    <font>
      <b/>
      <sz val="18"/>
      <color theme="3"/>
      <name val="Cambria"/>
      <family val="2"/>
    </font>
    <font>
      <sz val="11"/>
      <color rgb="FF9C6500"/>
      <name val="Times New Roman"/>
      <family val="2"/>
    </font>
    <font>
      <sz val="11"/>
      <color rgb="FF9C0006"/>
      <name val="Times New Roman"/>
      <family val="2"/>
    </font>
    <font>
      <i/>
      <sz val="11"/>
      <color rgb="FF7F7F7F"/>
      <name val="Times New Roman"/>
      <family val="2"/>
    </font>
    <font>
      <sz val="11"/>
      <color rgb="FFFA7D00"/>
      <name val="Times New Roman"/>
      <family val="2"/>
    </font>
    <font>
      <sz val="11"/>
      <color rgb="FFFF0000"/>
      <name val="Times New Roman"/>
      <family val="2"/>
    </font>
    <font>
      <sz val="11"/>
      <color rgb="FF006100"/>
      <name val="Times New Roman"/>
      <family val="2"/>
    </font>
    <font>
      <b/>
      <sz val="14"/>
      <color rgb="FFFF0000"/>
      <name val="Times New Roman"/>
      <family val="1"/>
    </font>
    <font>
      <sz val="10"/>
      <color rgb="FFFF0000"/>
      <name val="Arial Cyr"/>
      <family val="0"/>
    </font>
    <font>
      <sz val="14"/>
      <color rgb="FFFF0000"/>
      <name val="Times New Roman"/>
      <family val="1"/>
    </font>
    <font>
      <i/>
      <sz val="14"/>
      <color rgb="FFFF0000"/>
      <name val="Times New Roman"/>
      <family val="1"/>
    </font>
    <font>
      <sz val="14"/>
      <color rgb="FFFF0000"/>
      <name val="Times New Roman Cyr"/>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7" fillId="25" borderId="1" applyNumberFormat="0" applyAlignment="0" applyProtection="0"/>
    <xf numFmtId="0" fontId="38" fillId="26" borderId="2" applyNumberFormat="0" applyAlignment="0" applyProtection="0"/>
    <xf numFmtId="0" fontId="39" fillId="26" borderId="1" applyNumberFormat="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7" borderId="7" applyNumberFormat="0" applyAlignment="0" applyProtection="0"/>
    <xf numFmtId="0" fontId="45" fillId="0" borderId="0" applyNumberFormat="0" applyFill="0" applyBorder="0" applyAlignment="0" applyProtection="0"/>
    <xf numFmtId="0" fontId="46" fillId="28" borderId="0" applyNumberFormat="0" applyBorder="0" applyAlignment="0" applyProtection="0"/>
    <xf numFmtId="0" fontId="0" fillId="0" borderId="0">
      <alignment/>
      <protection/>
    </xf>
    <xf numFmtId="0" fontId="3" fillId="0" borderId="0">
      <alignment/>
      <protection/>
    </xf>
    <xf numFmtId="0" fontId="6" fillId="0" borderId="0" applyNumberFormat="0" applyFill="0" applyBorder="0" applyAlignment="0" applyProtection="0"/>
    <xf numFmtId="0" fontId="47" fillId="29" borderId="0" applyNumberFormat="0" applyBorder="0" applyAlignment="0" applyProtection="0"/>
    <xf numFmtId="0" fontId="48"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1" fillId="31" borderId="0" applyNumberFormat="0" applyBorder="0" applyAlignment="0" applyProtection="0"/>
  </cellStyleXfs>
  <cellXfs count="114">
    <xf numFmtId="0" fontId="0" fillId="0" borderId="0" xfId="0" applyAlignment="1">
      <alignment/>
    </xf>
    <xf numFmtId="0" fontId="0" fillId="32" borderId="0" xfId="0" applyFill="1" applyAlignment="1">
      <alignment vertical="center" wrapText="1"/>
    </xf>
    <xf numFmtId="0" fontId="0" fillId="32" borderId="0" xfId="0" applyFill="1" applyAlignment="1">
      <alignment vertical="center"/>
    </xf>
    <xf numFmtId="0" fontId="2" fillId="32" borderId="0" xfId="0" applyFont="1" applyFill="1" applyAlignment="1">
      <alignment vertical="center" wrapText="1"/>
    </xf>
    <xf numFmtId="0" fontId="7" fillId="0" borderId="10" xfId="0" applyFont="1" applyFill="1" applyBorder="1" applyAlignment="1">
      <alignment horizontal="justify" vertical="center" wrapText="1"/>
    </xf>
    <xf numFmtId="0" fontId="7" fillId="0" borderId="10" xfId="0" applyFont="1" applyFill="1" applyBorder="1" applyAlignment="1" quotePrefix="1">
      <alignment horizontal="center" vertical="center" wrapText="1"/>
    </xf>
    <xf numFmtId="0" fontId="7" fillId="0" borderId="10"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7" fillId="0" borderId="10" xfId="0" applyFont="1" applyFill="1" applyBorder="1" applyAlignment="1">
      <alignment horizontal="justify" wrapText="1"/>
    </xf>
    <xf numFmtId="49" fontId="7" fillId="0" borderId="10" xfId="0" applyNumberFormat="1" applyFont="1" applyFill="1" applyBorder="1" applyAlignment="1">
      <alignment horizontal="center" vertical="center"/>
    </xf>
    <xf numFmtId="2" fontId="7" fillId="0" borderId="10" xfId="0" applyNumberFormat="1" applyFont="1" applyFill="1" applyBorder="1" applyAlignment="1">
      <alignment vertical="center" wrapText="1"/>
    </xf>
    <xf numFmtId="0" fontId="7" fillId="0" borderId="10" xfId="0" applyFont="1" applyFill="1" applyBorder="1" applyAlignment="1">
      <alignment horizontal="center" vertical="center" wrapText="1"/>
    </xf>
    <xf numFmtId="2" fontId="7" fillId="0" borderId="10" xfId="0" applyNumberFormat="1" applyFont="1" applyFill="1" applyBorder="1" applyAlignment="1">
      <alignment horizontal="justify" vertical="center" wrapText="1"/>
    </xf>
    <xf numFmtId="0" fontId="9" fillId="0" borderId="10" xfId="0" applyFont="1" applyFill="1" applyBorder="1" applyAlignment="1">
      <alignment horizontal="justify" vertical="center" wrapText="1"/>
    </xf>
    <xf numFmtId="0" fontId="7" fillId="0" borderId="10" xfId="0" applyFont="1" applyFill="1" applyBorder="1" applyAlignment="1">
      <alignment vertical="center" wrapText="1"/>
    </xf>
    <xf numFmtId="0" fontId="7" fillId="0" borderId="10" xfId="0" applyFont="1" applyFill="1" applyBorder="1" applyAlignment="1">
      <alignment horizontal="justify" vertical="center" wrapText="1"/>
    </xf>
    <xf numFmtId="0" fontId="7" fillId="0" borderId="10" xfId="0" applyFont="1" applyFill="1" applyBorder="1" applyAlignment="1" quotePrefix="1">
      <alignment horizontal="center" vertical="center" wrapText="1"/>
    </xf>
    <xf numFmtId="0" fontId="1" fillId="0" borderId="10" xfId="0" applyFont="1" applyFill="1" applyBorder="1" applyAlignment="1" quotePrefix="1">
      <alignment horizontal="center" vertical="center" wrapText="1"/>
    </xf>
    <xf numFmtId="0" fontId="1" fillId="0" borderId="10" xfId="0" applyFont="1" applyFill="1" applyBorder="1" applyAlignment="1">
      <alignment horizontal="justify" vertical="center" wrapText="1"/>
    </xf>
    <xf numFmtId="0" fontId="7" fillId="0" borderId="10" xfId="0" applyFont="1" applyFill="1" applyBorder="1" applyAlignment="1">
      <alignment horizontal="justify" vertical="top" wrapText="1"/>
    </xf>
    <xf numFmtId="0" fontId="1" fillId="0" borderId="10" xfId="0" applyFont="1" applyFill="1" applyBorder="1" applyAlignment="1">
      <alignment horizontal="center" vertical="center" wrapText="1"/>
    </xf>
    <xf numFmtId="49" fontId="7" fillId="0" borderId="10" xfId="0" applyNumberFormat="1" applyFont="1" applyFill="1" applyBorder="1" applyAlignment="1">
      <alignment horizontal="center" vertical="center"/>
    </xf>
    <xf numFmtId="0" fontId="1" fillId="0" borderId="10" xfId="54" applyFont="1" applyFill="1" applyBorder="1" applyAlignment="1">
      <alignment horizontal="justify" vertical="center" wrapText="1"/>
      <protection/>
    </xf>
    <xf numFmtId="49" fontId="7" fillId="0" borderId="10" xfId="54" applyNumberFormat="1" applyFont="1" applyFill="1" applyBorder="1" applyAlignment="1" quotePrefix="1">
      <alignment horizontal="center" vertical="center" wrapText="1"/>
      <protection/>
    </xf>
    <xf numFmtId="0" fontId="10" fillId="0" borderId="10" xfId="0" applyFont="1" applyFill="1" applyBorder="1" applyAlignment="1">
      <alignment horizontal="justify" vertical="center" wrapText="1"/>
    </xf>
    <xf numFmtId="4" fontId="7" fillId="0" borderId="10" xfId="0" applyNumberFormat="1" applyFont="1" applyFill="1" applyBorder="1" applyAlignment="1">
      <alignment horizontal="right" vertical="center" wrapText="1"/>
    </xf>
    <xf numFmtId="4" fontId="7" fillId="0" borderId="10" xfId="0" applyNumberFormat="1" applyFont="1" applyFill="1" applyBorder="1" applyAlignment="1">
      <alignment vertical="center"/>
    </xf>
    <xf numFmtId="4" fontId="9" fillId="0" borderId="10" xfId="0" applyNumberFormat="1" applyFont="1" applyFill="1" applyBorder="1" applyAlignment="1">
      <alignment vertical="center"/>
    </xf>
    <xf numFmtId="4" fontId="9" fillId="0" borderId="10" xfId="0" applyNumberFormat="1" applyFont="1" applyFill="1" applyBorder="1" applyAlignment="1">
      <alignment horizontal="right" vertical="center" wrapText="1"/>
    </xf>
    <xf numFmtId="4" fontId="9" fillId="0" borderId="10" xfId="0" applyNumberFormat="1" applyFont="1" applyFill="1" applyBorder="1" applyAlignment="1">
      <alignment vertical="center"/>
    </xf>
    <xf numFmtId="4" fontId="7" fillId="0" borderId="10" xfId="0" applyNumberFormat="1" applyFont="1" applyFill="1" applyBorder="1" applyAlignment="1">
      <alignment vertical="center" wrapText="1"/>
    </xf>
    <xf numFmtId="4" fontId="1" fillId="0" borderId="10" xfId="0" applyNumberFormat="1" applyFont="1" applyFill="1" applyBorder="1" applyAlignment="1">
      <alignment vertical="center"/>
    </xf>
    <xf numFmtId="4" fontId="1" fillId="0" borderId="10" xfId="0" applyNumberFormat="1" applyFont="1" applyFill="1" applyBorder="1" applyAlignment="1">
      <alignment horizontal="right" vertical="center"/>
    </xf>
    <xf numFmtId="4" fontId="7" fillId="0" borderId="10" xfId="0" applyNumberFormat="1" applyFont="1" applyFill="1" applyBorder="1" applyAlignment="1">
      <alignment horizontal="right" vertical="center"/>
    </xf>
    <xf numFmtId="4" fontId="1" fillId="0" borderId="10" xfId="0" applyNumberFormat="1" applyFont="1" applyFill="1" applyBorder="1" applyAlignment="1" quotePrefix="1">
      <alignment vertical="center" wrapText="1"/>
    </xf>
    <xf numFmtId="4" fontId="7" fillId="0" borderId="10" xfId="0" applyNumberFormat="1" applyFont="1" applyFill="1" applyBorder="1" applyAlignment="1" quotePrefix="1">
      <alignment horizontal="right" vertical="center" wrapText="1"/>
    </xf>
    <xf numFmtId="4" fontId="7" fillId="0" borderId="10" xfId="0" applyNumberFormat="1" applyFont="1" applyFill="1" applyBorder="1" applyAlignment="1" quotePrefix="1">
      <alignment vertical="center" wrapText="1"/>
    </xf>
    <xf numFmtId="4" fontId="1" fillId="0" borderId="10" xfId="0" applyNumberFormat="1" applyFont="1" applyFill="1" applyBorder="1" applyAlignment="1">
      <alignment horizontal="right" vertical="center" wrapText="1"/>
    </xf>
    <xf numFmtId="4" fontId="9" fillId="0" borderId="10" xfId="0" applyNumberFormat="1" applyFont="1" applyFill="1" applyBorder="1" applyAlignment="1">
      <alignment horizontal="right" vertical="center" wrapText="1"/>
    </xf>
    <xf numFmtId="170" fontId="7" fillId="0" borderId="10" xfId="0" applyNumberFormat="1" applyFont="1" applyFill="1" applyBorder="1" applyAlignment="1">
      <alignment vertical="center" wrapText="1"/>
    </xf>
    <xf numFmtId="4" fontId="1" fillId="0" borderId="10" xfId="0" applyNumberFormat="1" applyFont="1" applyFill="1" applyBorder="1" applyAlignment="1">
      <alignment vertical="center"/>
    </xf>
    <xf numFmtId="4" fontId="1" fillId="0" borderId="10" xfId="0" applyNumberFormat="1" applyFont="1" applyFill="1" applyBorder="1" applyAlignment="1">
      <alignment vertical="center" wrapText="1"/>
    </xf>
    <xf numFmtId="4" fontId="7" fillId="0" borderId="10" xfId="0" applyNumberFormat="1" applyFont="1" applyFill="1" applyBorder="1" applyAlignment="1">
      <alignment vertical="center" wrapText="1"/>
    </xf>
    <xf numFmtId="2" fontId="7" fillId="0" borderId="11" xfId="0" applyNumberFormat="1" applyFont="1" applyFill="1" applyBorder="1" applyAlignment="1">
      <alignment horizontal="justify" vertical="center" wrapText="1"/>
    </xf>
    <xf numFmtId="4" fontId="7" fillId="0" borderId="10" xfId="0" applyNumberFormat="1" applyFont="1" applyFill="1" applyBorder="1" applyAlignment="1">
      <alignment vertical="center"/>
    </xf>
    <xf numFmtId="4" fontId="7" fillId="0" borderId="10" xfId="0" applyNumberFormat="1" applyFont="1" applyFill="1" applyBorder="1" applyAlignment="1">
      <alignment horizontal="right" vertical="center" wrapText="1"/>
    </xf>
    <xf numFmtId="4" fontId="1" fillId="0" borderId="10" xfId="0" applyNumberFormat="1" applyFont="1" applyFill="1" applyBorder="1" applyAlignment="1">
      <alignment vertical="center" wrapText="1"/>
    </xf>
    <xf numFmtId="0" fontId="9" fillId="0" borderId="10" xfId="0" applyFont="1" applyFill="1" applyBorder="1" applyAlignment="1" quotePrefix="1">
      <alignment horizontal="justify" vertical="center" wrapText="1"/>
    </xf>
    <xf numFmtId="0" fontId="9" fillId="0" borderId="10" xfId="0" applyNumberFormat="1" applyFont="1" applyFill="1" applyBorder="1" applyAlignment="1">
      <alignment horizontal="justify" vertical="top" wrapText="1"/>
    </xf>
    <xf numFmtId="0" fontId="9" fillId="0" borderId="10" xfId="0" applyFont="1" applyFill="1" applyBorder="1" applyAlignment="1">
      <alignment horizontal="justify" vertical="top" wrapText="1"/>
    </xf>
    <xf numFmtId="49" fontId="7" fillId="0" borderId="10" xfId="0" applyNumberFormat="1" applyFont="1" applyFill="1" applyBorder="1" applyAlignment="1">
      <alignment horizontal="justify" vertical="center" wrapText="1"/>
    </xf>
    <xf numFmtId="2" fontId="9" fillId="0" borderId="10" xfId="0" applyNumberFormat="1" applyFont="1" applyFill="1" applyBorder="1" applyAlignment="1">
      <alignment vertical="center" wrapText="1"/>
    </xf>
    <xf numFmtId="49" fontId="9" fillId="0" borderId="10" xfId="0" applyNumberFormat="1" applyFont="1" applyFill="1" applyBorder="1" applyAlignment="1">
      <alignment horizontal="center" vertical="center"/>
    </xf>
    <xf numFmtId="0" fontId="9" fillId="0" borderId="10" xfId="0" applyFont="1" applyFill="1" applyBorder="1" applyAlignment="1" quotePrefix="1">
      <alignment horizontal="center" vertical="center" wrapText="1"/>
    </xf>
    <xf numFmtId="4" fontId="9" fillId="0" borderId="10" xfId="0" applyNumberFormat="1" applyFont="1" applyFill="1" applyBorder="1" applyAlignment="1">
      <alignment vertical="center" wrapText="1"/>
    </xf>
    <xf numFmtId="0" fontId="1" fillId="0" borderId="10" xfId="0" applyFont="1" applyFill="1" applyBorder="1" applyAlignment="1">
      <alignment horizontal="center" vertical="center" wrapText="1"/>
    </xf>
    <xf numFmtId="170" fontId="1" fillId="0" borderId="10" xfId="0" applyNumberFormat="1" applyFont="1" applyFill="1" applyBorder="1" applyAlignment="1">
      <alignment vertical="center"/>
    </xf>
    <xf numFmtId="0" fontId="0" fillId="0" borderId="0" xfId="0" applyFont="1" applyFill="1" applyAlignment="1">
      <alignment vertical="center" wrapText="1"/>
    </xf>
    <xf numFmtId="0" fontId="0" fillId="0" borderId="0" xfId="0" applyFont="1" applyFill="1" applyAlignment="1">
      <alignment vertical="center"/>
    </xf>
    <xf numFmtId="0" fontId="4" fillId="0" borderId="0" xfId="0" applyFont="1" applyFill="1" applyAlignment="1">
      <alignment vertical="center"/>
    </xf>
    <xf numFmtId="0" fontId="1" fillId="0" borderId="10" xfId="0" applyFont="1" applyFill="1" applyBorder="1" applyAlignment="1">
      <alignment horizontal="justify" vertical="center" wrapText="1"/>
    </xf>
    <xf numFmtId="0" fontId="8" fillId="0" borderId="10" xfId="0" applyFont="1" applyFill="1" applyBorder="1" applyAlignment="1">
      <alignment horizontal="center" vertical="center" wrapText="1"/>
    </xf>
    <xf numFmtId="4" fontId="0" fillId="0" borderId="0" xfId="0" applyNumberFormat="1" applyFont="1" applyFill="1" applyAlignment="1">
      <alignment vertical="center"/>
    </xf>
    <xf numFmtId="0" fontId="0" fillId="0" borderId="0" xfId="0" applyFill="1" applyAlignment="1">
      <alignment vertical="center"/>
    </xf>
    <xf numFmtId="0" fontId="2" fillId="0" borderId="10" xfId="0" applyFont="1" applyFill="1" applyBorder="1" applyAlignment="1">
      <alignment horizontal="center" vertical="center" wrapText="1"/>
    </xf>
    <xf numFmtId="0" fontId="1" fillId="0" borderId="10" xfId="0" applyFont="1" applyFill="1" applyBorder="1" applyAlignment="1" quotePrefix="1">
      <alignment horizontal="center" vertical="center" wrapText="1"/>
    </xf>
    <xf numFmtId="170" fontId="0" fillId="0" borderId="0" xfId="0" applyNumberFormat="1" applyFill="1" applyAlignment="1">
      <alignment vertical="center"/>
    </xf>
    <xf numFmtId="4" fontId="0" fillId="0" borderId="0" xfId="0" applyNumberFormat="1" applyFont="1" applyFill="1" applyAlignment="1">
      <alignment horizontal="right" vertical="center"/>
    </xf>
    <xf numFmtId="0" fontId="12" fillId="0" borderId="0" xfId="0" applyFont="1" applyFill="1" applyAlignment="1">
      <alignment vertical="center"/>
    </xf>
    <xf numFmtId="49" fontId="9" fillId="0" borderId="10" xfId="0" applyNumberFormat="1" applyFont="1" applyFill="1" applyBorder="1" applyAlignment="1">
      <alignment vertical="center"/>
    </xf>
    <xf numFmtId="0" fontId="0" fillId="0" borderId="0" xfId="0" applyFill="1" applyAlignment="1">
      <alignment vertical="center" wrapText="1"/>
    </xf>
    <xf numFmtId="0" fontId="2" fillId="0" borderId="0" xfId="0" applyFont="1" applyFill="1" applyAlignment="1">
      <alignment vertical="center" wrapText="1"/>
    </xf>
    <xf numFmtId="1" fontId="11" fillId="0" borderId="0" xfId="53" applyNumberFormat="1" applyFont="1" applyFill="1" applyBorder="1" applyAlignment="1">
      <alignment wrapText="1"/>
      <protection/>
    </xf>
    <xf numFmtId="1" fontId="1" fillId="0" borderId="0" xfId="53" applyNumberFormat="1" applyFont="1" applyFill="1" applyBorder="1" applyAlignment="1">
      <alignment wrapText="1"/>
      <protection/>
    </xf>
    <xf numFmtId="170" fontId="2" fillId="0" borderId="0" xfId="0" applyNumberFormat="1" applyFont="1" applyFill="1" applyAlignment="1">
      <alignment vertical="center" wrapText="1"/>
    </xf>
    <xf numFmtId="0" fontId="52" fillId="0" borderId="10" xfId="0" applyFont="1" applyFill="1" applyBorder="1" applyAlignment="1">
      <alignment horizontal="justify" vertical="center" wrapText="1"/>
    </xf>
    <xf numFmtId="0" fontId="52" fillId="0" borderId="10" xfId="0" applyFont="1" applyFill="1" applyBorder="1" applyAlignment="1">
      <alignment horizontal="center" vertical="center" wrapText="1"/>
    </xf>
    <xf numFmtId="4" fontId="52" fillId="0" borderId="10" xfId="0" applyNumberFormat="1" applyFont="1" applyFill="1" applyBorder="1" applyAlignment="1">
      <alignment horizontal="right" vertical="center" wrapText="1"/>
    </xf>
    <xf numFmtId="0" fontId="53" fillId="0" borderId="0" xfId="0" applyFont="1" applyFill="1" applyAlignment="1">
      <alignment vertical="center"/>
    </xf>
    <xf numFmtId="0" fontId="54" fillId="0" borderId="10" xfId="0" applyFont="1" applyFill="1" applyBorder="1" applyAlignment="1">
      <alignment vertical="center" wrapText="1"/>
    </xf>
    <xf numFmtId="0" fontId="54" fillId="0" borderId="10" xfId="0" applyFont="1" applyFill="1" applyBorder="1" applyAlignment="1">
      <alignment horizontal="center" vertical="center" wrapText="1"/>
    </xf>
    <xf numFmtId="4" fontId="54" fillId="0" borderId="10" xfId="0" applyNumberFormat="1" applyFont="1" applyFill="1" applyBorder="1" applyAlignment="1">
      <alignment vertical="center" wrapText="1"/>
    </xf>
    <xf numFmtId="4" fontId="54" fillId="0" borderId="10" xfId="0" applyNumberFormat="1" applyFont="1" applyFill="1" applyBorder="1" applyAlignment="1">
      <alignment horizontal="right" vertical="center" wrapText="1"/>
    </xf>
    <xf numFmtId="0" fontId="53" fillId="0" borderId="0" xfId="53" applyFont="1" applyFill="1">
      <alignment/>
      <protection/>
    </xf>
    <xf numFmtId="0" fontId="54" fillId="0" borderId="10" xfId="0" applyFont="1" applyFill="1" applyBorder="1" applyAlignment="1">
      <alignment horizontal="justify" vertical="center" wrapText="1"/>
    </xf>
    <xf numFmtId="4" fontId="54" fillId="0" borderId="10" xfId="0" applyNumberFormat="1" applyFont="1" applyFill="1" applyBorder="1" applyAlignment="1">
      <alignment vertical="center"/>
    </xf>
    <xf numFmtId="0" fontId="54" fillId="0" borderId="10" xfId="0" applyFont="1" applyFill="1" applyBorder="1" applyAlignment="1" quotePrefix="1">
      <alignment horizontal="center" vertical="center" wrapText="1"/>
    </xf>
    <xf numFmtId="4" fontId="54" fillId="0" borderId="10" xfId="0" applyNumberFormat="1" applyFont="1" applyFill="1" applyBorder="1" applyAlignment="1">
      <alignment horizontal="right" vertical="center"/>
    </xf>
    <xf numFmtId="0" fontId="52" fillId="0" borderId="10" xfId="0" applyFont="1" applyFill="1" applyBorder="1" applyAlignment="1" quotePrefix="1">
      <alignment horizontal="center" vertical="center" wrapText="1"/>
    </xf>
    <xf numFmtId="4" fontId="52" fillId="0" borderId="10" xfId="0" applyNumberFormat="1" applyFont="1" applyFill="1" applyBorder="1" applyAlignment="1">
      <alignment horizontal="right" vertical="center"/>
    </xf>
    <xf numFmtId="0" fontId="55" fillId="0" borderId="10" xfId="0" applyFont="1" applyFill="1" applyBorder="1" applyAlignment="1">
      <alignment horizontal="justify" vertical="center" wrapText="1"/>
    </xf>
    <xf numFmtId="0" fontId="55" fillId="0" borderId="10" xfId="0" applyFont="1" applyFill="1" applyBorder="1" applyAlignment="1" quotePrefix="1">
      <alignment horizontal="center" vertical="center" wrapText="1"/>
    </xf>
    <xf numFmtId="4" fontId="55" fillId="0" borderId="10" xfId="0" applyNumberFormat="1" applyFont="1" applyFill="1" applyBorder="1" applyAlignment="1">
      <alignment horizontal="right" vertical="center"/>
    </xf>
    <xf numFmtId="0" fontId="56" fillId="0" borderId="10" xfId="0" applyFont="1" applyFill="1" applyBorder="1" applyAlignment="1">
      <alignment horizontal="justify" vertical="center" wrapText="1"/>
    </xf>
    <xf numFmtId="4" fontId="54" fillId="0" borderId="10" xfId="0" applyNumberFormat="1" applyFont="1" applyFill="1" applyBorder="1" applyAlignment="1">
      <alignment vertical="center"/>
    </xf>
    <xf numFmtId="4" fontId="54" fillId="0" borderId="10" xfId="0" applyNumberFormat="1" applyFont="1" applyFill="1" applyBorder="1" applyAlignment="1">
      <alignment horizontal="right" vertical="center" wrapText="1"/>
    </xf>
    <xf numFmtId="0" fontId="54" fillId="0" borderId="10" xfId="0" applyFont="1" applyFill="1" applyBorder="1" applyAlignment="1">
      <alignment horizontal="justify" vertical="center" wrapText="1"/>
    </xf>
    <xf numFmtId="0" fontId="54" fillId="0" borderId="10" xfId="0" applyFont="1" applyFill="1" applyBorder="1" applyAlignment="1" quotePrefix="1">
      <alignment horizontal="center" vertical="center" wrapText="1"/>
    </xf>
    <xf numFmtId="4" fontId="54" fillId="0" borderId="10" xfId="0" applyNumberFormat="1" applyFont="1" applyFill="1" applyBorder="1" applyAlignment="1">
      <alignment vertical="center" wrapText="1"/>
    </xf>
    <xf numFmtId="4" fontId="54" fillId="0" borderId="10" xfId="0" applyNumberFormat="1" applyFont="1" applyFill="1" applyBorder="1" applyAlignment="1">
      <alignment horizontal="right" vertical="center"/>
    </xf>
    <xf numFmtId="2" fontId="54" fillId="0" borderId="10" xfId="0" applyNumberFormat="1" applyFont="1" applyFill="1" applyBorder="1" applyAlignment="1">
      <alignment horizontal="justify" vertical="center" wrapText="1"/>
    </xf>
    <xf numFmtId="49" fontId="54" fillId="0" borderId="10" xfId="0" applyNumberFormat="1" applyFont="1" applyFill="1" applyBorder="1" applyAlignment="1">
      <alignment horizontal="center" vertical="center"/>
    </xf>
    <xf numFmtId="0" fontId="55" fillId="0" borderId="10" xfId="0" applyFont="1" applyFill="1" applyBorder="1" applyAlignment="1">
      <alignment horizontal="center" vertical="center" wrapText="1"/>
    </xf>
    <xf numFmtId="4" fontId="55" fillId="0" borderId="10" xfId="0" applyNumberFormat="1" applyFont="1" applyFill="1" applyBorder="1" applyAlignment="1">
      <alignment vertical="center"/>
    </xf>
    <xf numFmtId="4" fontId="55" fillId="0" borderId="10" xfId="0" applyNumberFormat="1" applyFont="1" applyFill="1" applyBorder="1" applyAlignment="1">
      <alignment horizontal="right" vertical="center" wrapText="1"/>
    </xf>
    <xf numFmtId="0" fontId="54" fillId="0" borderId="10" xfId="0" applyFont="1" applyFill="1" applyBorder="1" applyAlignment="1">
      <alignment horizontal="left" vertical="center" wrapText="1"/>
    </xf>
    <xf numFmtId="0" fontId="54" fillId="0" borderId="10" xfId="0" applyFont="1" applyFill="1" applyBorder="1" applyAlignment="1">
      <alignment horizontal="left" wrapText="1"/>
    </xf>
    <xf numFmtId="2" fontId="55" fillId="0" borderId="10" xfId="0" applyNumberFormat="1" applyFont="1" applyFill="1" applyBorder="1" applyAlignment="1">
      <alignment vertical="center" wrapText="1"/>
    </xf>
    <xf numFmtId="49" fontId="55" fillId="0" borderId="10" xfId="0" applyNumberFormat="1" applyFont="1" applyFill="1" applyBorder="1" applyAlignment="1">
      <alignment horizontal="center" vertical="center"/>
    </xf>
    <xf numFmtId="4" fontId="7" fillId="0" borderId="10" xfId="0" applyNumberFormat="1" applyFont="1" applyFill="1" applyBorder="1" applyAlignment="1">
      <alignment horizontal="right" vertical="center"/>
    </xf>
    <xf numFmtId="1" fontId="11" fillId="0" borderId="0" xfId="53" applyNumberFormat="1" applyFont="1" applyFill="1" applyBorder="1" applyAlignment="1">
      <alignment horizontal="center" wrapText="1"/>
      <protection/>
    </xf>
    <xf numFmtId="0" fontId="2" fillId="0" borderId="0" xfId="0" applyFont="1" applyFill="1" applyBorder="1" applyAlignment="1">
      <alignment horizontal="right" vertical="top" wrapText="1"/>
    </xf>
    <xf numFmtId="0" fontId="2" fillId="0" borderId="0" xfId="0" applyFont="1" applyFill="1" applyAlignment="1">
      <alignment horizontal="right" vertical="center"/>
    </xf>
    <xf numFmtId="0" fontId="2" fillId="0" borderId="0" xfId="0" applyFont="1" applyFill="1" applyBorder="1" applyAlignment="1">
      <alignment horizontal="right"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Кассовый план поступлений 2010" xfId="53"/>
    <cellStyle name="Обычный_Лист1"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161"/>
  <sheetViews>
    <sheetView tabSelected="1" view="pageBreakPreview" zoomScale="75" zoomScaleNormal="75" zoomScaleSheetLayoutView="75" zoomScalePageLayoutView="0" workbookViewId="0" topLeftCell="A1">
      <selection activeCell="A3" sqref="A3:E3"/>
    </sheetView>
  </sheetViews>
  <sheetFormatPr defaultColWidth="9.00390625" defaultRowHeight="12.75"/>
  <cols>
    <col min="1" max="1" width="94.00390625" style="1" customWidth="1"/>
    <col min="2" max="2" width="39.625" style="1" customWidth="1"/>
    <col min="3" max="3" width="21.75390625" style="3" hidden="1" customWidth="1"/>
    <col min="4" max="4" width="21.125" style="3" hidden="1" customWidth="1"/>
    <col min="5" max="5" width="22.125" style="3" customWidth="1"/>
    <col min="6" max="6" width="48.25390625" style="2" hidden="1" customWidth="1"/>
    <col min="7" max="7" width="11.625" style="2" bestFit="1" customWidth="1"/>
    <col min="8" max="16384" width="9.125" style="2" customWidth="1"/>
  </cols>
  <sheetData>
    <row r="1" spans="1:5" s="63" customFormat="1" ht="15.75" customHeight="1">
      <c r="A1" s="111"/>
      <c r="B1" s="111"/>
      <c r="C1" s="111" t="s">
        <v>203</v>
      </c>
      <c r="D1" s="111"/>
      <c r="E1" s="111"/>
    </row>
    <row r="2" spans="1:5" s="63" customFormat="1" ht="15.75" customHeight="1">
      <c r="A2" s="112" t="s">
        <v>202</v>
      </c>
      <c r="B2" s="112"/>
      <c r="C2" s="112"/>
      <c r="D2" s="112"/>
      <c r="E2" s="112"/>
    </row>
    <row r="3" spans="1:5" s="63" customFormat="1" ht="15.75" customHeight="1">
      <c r="A3" s="113" t="s">
        <v>269</v>
      </c>
      <c r="B3" s="113"/>
      <c r="C3" s="113"/>
      <c r="D3" s="113"/>
      <c r="E3" s="113"/>
    </row>
    <row r="4" spans="1:5" s="63" customFormat="1" ht="15.75" customHeight="1">
      <c r="A4" s="70"/>
      <c r="B4" s="70"/>
      <c r="C4" s="71"/>
      <c r="D4" s="71"/>
      <c r="E4" s="71"/>
    </row>
    <row r="5" spans="1:6" s="63" customFormat="1" ht="27" customHeight="1">
      <c r="A5" s="110" t="s">
        <v>261</v>
      </c>
      <c r="B5" s="110"/>
      <c r="C5" s="110"/>
      <c r="D5" s="110"/>
      <c r="E5" s="110"/>
      <c r="F5" s="72"/>
    </row>
    <row r="6" spans="1:5" s="63" customFormat="1" ht="20.25" customHeight="1">
      <c r="A6" s="110"/>
      <c r="B6" s="110"/>
      <c r="C6" s="110"/>
      <c r="D6" s="110"/>
      <c r="E6" s="110"/>
    </row>
    <row r="7" spans="1:5" s="63" customFormat="1" ht="16.5" customHeight="1">
      <c r="A7" s="73"/>
      <c r="B7" s="73"/>
      <c r="C7" s="71"/>
      <c r="D7" s="71"/>
      <c r="E7" s="71"/>
    </row>
    <row r="8" spans="1:5" s="63" customFormat="1" ht="37.5">
      <c r="A8" s="11" t="s">
        <v>38</v>
      </c>
      <c r="B8" s="11" t="s">
        <v>161</v>
      </c>
      <c r="C8" s="11" t="s">
        <v>184</v>
      </c>
      <c r="D8" s="11" t="s">
        <v>204</v>
      </c>
      <c r="E8" s="11" t="s">
        <v>184</v>
      </c>
    </row>
    <row r="9" spans="1:5" s="59" customFormat="1" ht="15.75">
      <c r="A9" s="64">
        <v>1</v>
      </c>
      <c r="B9" s="64">
        <v>2</v>
      </c>
      <c r="C9" s="64"/>
      <c r="D9" s="64"/>
      <c r="E9" s="64">
        <v>3</v>
      </c>
    </row>
    <row r="10" spans="1:5" s="63" customFormat="1" ht="18.75">
      <c r="A10" s="55" t="s">
        <v>4</v>
      </c>
      <c r="B10" s="65" t="s">
        <v>3</v>
      </c>
      <c r="C10" s="37">
        <f>C11+C50</f>
        <v>805625987</v>
      </c>
      <c r="D10" s="37">
        <f>D11+D50</f>
        <v>33870642</v>
      </c>
      <c r="E10" s="37">
        <f>E11+E50</f>
        <v>839496629</v>
      </c>
    </row>
    <row r="11" spans="1:5" s="63" customFormat="1" ht="18.75">
      <c r="A11" s="55" t="s">
        <v>5</v>
      </c>
      <c r="B11" s="55"/>
      <c r="C11" s="37">
        <f>C12+C18+C24+C38+C43+C48</f>
        <v>541232117</v>
      </c>
      <c r="D11" s="37">
        <f>D12+D18+D24+D38+D43+D48</f>
        <v>0</v>
      </c>
      <c r="E11" s="37">
        <f>E12+E18+E24+E38+E43+E48</f>
        <v>541232117</v>
      </c>
    </row>
    <row r="12" spans="1:5" s="63" customFormat="1" ht="25.5" customHeight="1">
      <c r="A12" s="11" t="s">
        <v>7</v>
      </c>
      <c r="B12" s="16" t="s">
        <v>6</v>
      </c>
      <c r="C12" s="37">
        <f>C13</f>
        <v>430640000</v>
      </c>
      <c r="D12" s="37">
        <f>D13</f>
        <v>0</v>
      </c>
      <c r="E12" s="37">
        <f>E13</f>
        <v>430640000</v>
      </c>
    </row>
    <row r="13" spans="1:8" s="63" customFormat="1" ht="24" customHeight="1">
      <c r="A13" s="14" t="s">
        <v>9</v>
      </c>
      <c r="B13" s="5" t="s">
        <v>8</v>
      </c>
      <c r="C13" s="42">
        <f>C14+C15+C16+C17</f>
        <v>430640000</v>
      </c>
      <c r="D13" s="42">
        <f>D14+D15+D16+D17</f>
        <v>0</v>
      </c>
      <c r="E13" s="42">
        <f>C13+D13</f>
        <v>430640000</v>
      </c>
      <c r="H13" s="66"/>
    </row>
    <row r="14" spans="1:6" s="63" customFormat="1" ht="75.75" customHeight="1">
      <c r="A14" s="8" t="s">
        <v>111</v>
      </c>
      <c r="B14" s="9" t="s">
        <v>39</v>
      </c>
      <c r="C14" s="25">
        <v>426100000</v>
      </c>
      <c r="D14" s="25">
        <v>0</v>
      </c>
      <c r="E14" s="25">
        <f>C14+D14</f>
        <v>426100000</v>
      </c>
      <c r="F14" s="58"/>
    </row>
    <row r="15" spans="1:6" s="63" customFormat="1" ht="114" customHeight="1">
      <c r="A15" s="8" t="s">
        <v>122</v>
      </c>
      <c r="B15" s="9" t="s">
        <v>41</v>
      </c>
      <c r="C15" s="25">
        <v>3500000</v>
      </c>
      <c r="D15" s="25">
        <v>0</v>
      </c>
      <c r="E15" s="25">
        <f>C15+D15</f>
        <v>3500000</v>
      </c>
      <c r="F15" s="58"/>
    </row>
    <row r="16" spans="1:6" s="63" customFormat="1" ht="52.5" customHeight="1">
      <c r="A16" s="4" t="s">
        <v>112</v>
      </c>
      <c r="B16" s="9" t="s">
        <v>139</v>
      </c>
      <c r="C16" s="25">
        <v>1000000</v>
      </c>
      <c r="D16" s="25">
        <v>0</v>
      </c>
      <c r="E16" s="25">
        <f>C16+D16</f>
        <v>1000000</v>
      </c>
      <c r="F16" s="58"/>
    </row>
    <row r="17" spans="1:6" s="63" customFormat="1" ht="99" customHeight="1">
      <c r="A17" s="4" t="s">
        <v>113</v>
      </c>
      <c r="B17" s="9" t="s">
        <v>40</v>
      </c>
      <c r="C17" s="25">
        <v>40000</v>
      </c>
      <c r="D17" s="25">
        <v>0</v>
      </c>
      <c r="E17" s="25">
        <f>C17+D17</f>
        <v>40000</v>
      </c>
      <c r="F17" s="58"/>
    </row>
    <row r="18" spans="1:6" s="63" customFormat="1" ht="43.5" customHeight="1">
      <c r="A18" s="11" t="s">
        <v>199</v>
      </c>
      <c r="B18" s="21" t="s">
        <v>186</v>
      </c>
      <c r="C18" s="40">
        <f>C19</f>
        <v>7277117</v>
      </c>
      <c r="D18" s="40">
        <f>D19</f>
        <v>0</v>
      </c>
      <c r="E18" s="40">
        <f>E19</f>
        <v>7277117</v>
      </c>
      <c r="F18" s="58"/>
    </row>
    <row r="19" spans="1:6" s="63" customFormat="1" ht="43.5" customHeight="1">
      <c r="A19" s="15" t="s">
        <v>188</v>
      </c>
      <c r="B19" s="21" t="s">
        <v>187</v>
      </c>
      <c r="C19" s="26">
        <f>SUM(C20:C23)</f>
        <v>7277117</v>
      </c>
      <c r="D19" s="26">
        <f>SUM(D20:D23)</f>
        <v>0</v>
      </c>
      <c r="E19" s="26">
        <f aca="true" t="shared" si="0" ref="E19:E24">C19+D19</f>
        <v>7277117</v>
      </c>
      <c r="F19" s="58"/>
    </row>
    <row r="20" spans="1:6" s="63" customFormat="1" ht="76.5" customHeight="1">
      <c r="A20" s="15" t="s">
        <v>189</v>
      </c>
      <c r="B20" s="21" t="s">
        <v>190</v>
      </c>
      <c r="C20" s="25">
        <v>2425169</v>
      </c>
      <c r="D20" s="25"/>
      <c r="E20" s="25">
        <f t="shared" si="0"/>
        <v>2425169</v>
      </c>
      <c r="F20" s="58"/>
    </row>
    <row r="21" spans="1:6" s="63" customFormat="1" ht="83.25" customHeight="1">
      <c r="A21" s="15" t="s">
        <v>191</v>
      </c>
      <c r="B21" s="21" t="s">
        <v>192</v>
      </c>
      <c r="C21" s="25">
        <v>47258</v>
      </c>
      <c r="D21" s="25">
        <v>0</v>
      </c>
      <c r="E21" s="25">
        <f t="shared" si="0"/>
        <v>47258</v>
      </c>
      <c r="F21" s="58"/>
    </row>
    <row r="22" spans="1:6" s="63" customFormat="1" ht="82.5" customHeight="1">
      <c r="A22" s="15" t="s">
        <v>193</v>
      </c>
      <c r="B22" s="21" t="s">
        <v>194</v>
      </c>
      <c r="C22" s="25">
        <v>4804690</v>
      </c>
      <c r="D22" s="25">
        <v>0</v>
      </c>
      <c r="E22" s="25">
        <f t="shared" si="0"/>
        <v>4804690</v>
      </c>
      <c r="F22" s="58"/>
    </row>
    <row r="23" spans="1:6" s="63" customFormat="1" ht="75.75" customHeight="1">
      <c r="A23" s="15" t="s">
        <v>195</v>
      </c>
      <c r="B23" s="21" t="s">
        <v>196</v>
      </c>
      <c r="C23" s="25">
        <v>0</v>
      </c>
      <c r="D23" s="25">
        <v>0</v>
      </c>
      <c r="E23" s="25">
        <f t="shared" si="0"/>
        <v>0</v>
      </c>
      <c r="F23" s="58"/>
    </row>
    <row r="24" spans="1:6" s="63" customFormat="1" ht="18.75">
      <c r="A24" s="11" t="s">
        <v>11</v>
      </c>
      <c r="B24" s="16" t="s">
        <v>10</v>
      </c>
      <c r="C24" s="46">
        <f>C25+C34+C37</f>
        <v>38300000</v>
      </c>
      <c r="D24" s="46">
        <f>D25+D34+D37</f>
        <v>0</v>
      </c>
      <c r="E24" s="46">
        <f t="shared" si="0"/>
        <v>38300000</v>
      </c>
      <c r="F24" s="58"/>
    </row>
    <row r="25" spans="1:6" s="63" customFormat="1" ht="39.75" customHeight="1">
      <c r="A25" s="50" t="s">
        <v>143</v>
      </c>
      <c r="B25" s="9" t="s">
        <v>149</v>
      </c>
      <c r="C25" s="30">
        <f>C26+C29+C32+C33</f>
        <v>21200000</v>
      </c>
      <c r="D25" s="30">
        <f>D26+D29+D33+D32</f>
        <v>0</v>
      </c>
      <c r="E25" s="30">
        <f>E26+E29+E33+E32</f>
        <v>21200000</v>
      </c>
      <c r="F25" s="58"/>
    </row>
    <row r="26" spans="1:6" s="63" customFormat="1" ht="39" customHeight="1">
      <c r="A26" s="10" t="s">
        <v>144</v>
      </c>
      <c r="B26" s="9" t="s">
        <v>150</v>
      </c>
      <c r="C26" s="30">
        <f>C27+C28</f>
        <v>11000000</v>
      </c>
      <c r="D26" s="30">
        <f>D27+D28</f>
        <v>0</v>
      </c>
      <c r="E26" s="30">
        <f>E27+E28</f>
        <v>11000000</v>
      </c>
      <c r="F26" s="58"/>
    </row>
    <row r="27" spans="1:6" s="63" customFormat="1" ht="42.75" customHeight="1">
      <c r="A27" s="51" t="s">
        <v>144</v>
      </c>
      <c r="B27" s="52" t="s">
        <v>151</v>
      </c>
      <c r="C27" s="27">
        <v>11000000</v>
      </c>
      <c r="D27" s="28">
        <v>0</v>
      </c>
      <c r="E27" s="28">
        <f>C27+D27</f>
        <v>11000000</v>
      </c>
      <c r="F27" s="58"/>
    </row>
    <row r="28" spans="1:6" s="63" customFormat="1" ht="61.5" customHeight="1" hidden="1">
      <c r="A28" s="51" t="s">
        <v>145</v>
      </c>
      <c r="B28" s="69" t="s">
        <v>152</v>
      </c>
      <c r="C28" s="27">
        <v>0</v>
      </c>
      <c r="D28" s="28">
        <v>0</v>
      </c>
      <c r="E28" s="28">
        <f>C28+D28</f>
        <v>0</v>
      </c>
      <c r="F28" s="58"/>
    </row>
    <row r="29" spans="1:6" s="63" customFormat="1" ht="37.5">
      <c r="A29" s="10" t="s">
        <v>146</v>
      </c>
      <c r="B29" s="9" t="s">
        <v>153</v>
      </c>
      <c r="C29" s="30">
        <f>C30+C31</f>
        <v>8800000</v>
      </c>
      <c r="D29" s="30">
        <f>D30+D31</f>
        <v>0</v>
      </c>
      <c r="E29" s="30">
        <f>E30+E31</f>
        <v>8800000</v>
      </c>
      <c r="F29" s="58"/>
    </row>
    <row r="30" spans="1:6" s="63" customFormat="1" ht="42.75" customHeight="1">
      <c r="A30" s="51" t="s">
        <v>146</v>
      </c>
      <c r="B30" s="52" t="s">
        <v>154</v>
      </c>
      <c r="C30" s="27">
        <v>8800000</v>
      </c>
      <c r="D30" s="28">
        <v>0</v>
      </c>
      <c r="E30" s="28">
        <f>C30+D30</f>
        <v>8800000</v>
      </c>
      <c r="F30" s="58"/>
    </row>
    <row r="31" spans="1:6" s="63" customFormat="1" ht="63" customHeight="1" hidden="1">
      <c r="A31" s="107" t="s">
        <v>147</v>
      </c>
      <c r="B31" s="108" t="s">
        <v>155</v>
      </c>
      <c r="C31" s="103">
        <v>0</v>
      </c>
      <c r="D31" s="104"/>
      <c r="E31" s="82">
        <f>C31+D31</f>
        <v>0</v>
      </c>
      <c r="F31" s="58"/>
    </row>
    <row r="32" spans="1:6" s="63" customFormat="1" ht="63" customHeight="1" hidden="1">
      <c r="A32" s="107" t="s">
        <v>243</v>
      </c>
      <c r="B32" s="108" t="s">
        <v>244</v>
      </c>
      <c r="C32" s="103">
        <v>0</v>
      </c>
      <c r="D32" s="104">
        <v>0</v>
      </c>
      <c r="E32" s="104">
        <f>C32+D32</f>
        <v>0</v>
      </c>
      <c r="F32" s="58"/>
    </row>
    <row r="33" spans="1:6" s="63" customFormat="1" ht="33.75" customHeight="1">
      <c r="A33" s="12" t="s">
        <v>148</v>
      </c>
      <c r="B33" s="9" t="s">
        <v>156</v>
      </c>
      <c r="C33" s="26">
        <v>1400000</v>
      </c>
      <c r="D33" s="25">
        <v>0</v>
      </c>
      <c r="E33" s="25">
        <f>C33+D33</f>
        <v>1400000</v>
      </c>
      <c r="F33" s="58"/>
    </row>
    <row r="34" spans="1:6" s="63" customFormat="1" ht="18.75">
      <c r="A34" s="4" t="s">
        <v>12</v>
      </c>
      <c r="B34" s="5" t="s">
        <v>91</v>
      </c>
      <c r="C34" s="30">
        <f>C35+C36</f>
        <v>16000000</v>
      </c>
      <c r="D34" s="30">
        <f>D35+D36</f>
        <v>0</v>
      </c>
      <c r="E34" s="30">
        <f>E35+E36</f>
        <v>16000000</v>
      </c>
      <c r="F34" s="58"/>
    </row>
    <row r="35" spans="1:6" s="63" customFormat="1" ht="34.5" customHeight="1">
      <c r="A35" s="13" t="s">
        <v>12</v>
      </c>
      <c r="B35" s="53" t="s">
        <v>58</v>
      </c>
      <c r="C35" s="54">
        <v>16000000</v>
      </c>
      <c r="D35" s="25">
        <v>0</v>
      </c>
      <c r="E35" s="28">
        <f aca="true" t="shared" si="1" ref="E35:E43">C35+D35</f>
        <v>16000000</v>
      </c>
      <c r="F35" s="58"/>
    </row>
    <row r="36" spans="1:6" s="63" customFormat="1" ht="46.5" customHeight="1" hidden="1">
      <c r="A36" s="90" t="s">
        <v>59</v>
      </c>
      <c r="B36" s="91" t="s">
        <v>60</v>
      </c>
      <c r="C36" s="104">
        <v>0</v>
      </c>
      <c r="D36" s="104"/>
      <c r="E36" s="82">
        <f t="shared" si="1"/>
        <v>0</v>
      </c>
      <c r="F36" s="58"/>
    </row>
    <row r="37" spans="1:6" s="63" customFormat="1" ht="46.5" customHeight="1">
      <c r="A37" s="4" t="s">
        <v>169</v>
      </c>
      <c r="B37" s="5" t="s">
        <v>168</v>
      </c>
      <c r="C37" s="25">
        <v>1100000</v>
      </c>
      <c r="D37" s="25">
        <v>0</v>
      </c>
      <c r="E37" s="25">
        <f t="shared" si="1"/>
        <v>1100000</v>
      </c>
      <c r="F37" s="58"/>
    </row>
    <row r="38" spans="1:6" s="63" customFormat="1" ht="18.75" customHeight="1">
      <c r="A38" s="11" t="s">
        <v>14</v>
      </c>
      <c r="B38" s="16" t="s">
        <v>13</v>
      </c>
      <c r="C38" s="46">
        <f>C39+C40</f>
        <v>61000000</v>
      </c>
      <c r="D38" s="46">
        <f>D39+D40</f>
        <v>0</v>
      </c>
      <c r="E38" s="46">
        <f t="shared" si="1"/>
        <v>61000000</v>
      </c>
      <c r="F38" s="58"/>
    </row>
    <row r="39" spans="1:6" s="63" customFormat="1" ht="48.75" customHeight="1">
      <c r="A39" s="4" t="s">
        <v>47</v>
      </c>
      <c r="B39" s="5" t="s">
        <v>0</v>
      </c>
      <c r="C39" s="25">
        <v>8000000</v>
      </c>
      <c r="D39" s="25">
        <v>0</v>
      </c>
      <c r="E39" s="25">
        <f t="shared" si="1"/>
        <v>8000000</v>
      </c>
      <c r="F39" s="58"/>
    </row>
    <row r="40" spans="1:6" s="63" customFormat="1" ht="18.75">
      <c r="A40" s="14" t="s">
        <v>53</v>
      </c>
      <c r="B40" s="6" t="s">
        <v>118</v>
      </c>
      <c r="C40" s="30">
        <f>C41+C42</f>
        <v>53000000</v>
      </c>
      <c r="D40" s="30">
        <f>D41+D42</f>
        <v>0</v>
      </c>
      <c r="E40" s="30">
        <f t="shared" si="1"/>
        <v>53000000</v>
      </c>
      <c r="F40" s="58"/>
    </row>
    <row r="41" spans="1:6" s="63" customFormat="1" ht="48" customHeight="1">
      <c r="A41" s="43" t="s">
        <v>218</v>
      </c>
      <c r="B41" s="21" t="s">
        <v>219</v>
      </c>
      <c r="C41" s="25">
        <v>51000000</v>
      </c>
      <c r="D41" s="25">
        <v>0</v>
      </c>
      <c r="E41" s="25">
        <f t="shared" si="1"/>
        <v>51000000</v>
      </c>
      <c r="F41" s="58"/>
    </row>
    <row r="42" spans="1:6" s="63" customFormat="1" ht="44.25" customHeight="1">
      <c r="A42" s="43" t="s">
        <v>220</v>
      </c>
      <c r="B42" s="21" t="s">
        <v>221</v>
      </c>
      <c r="C42" s="25">
        <v>2000000</v>
      </c>
      <c r="D42" s="25">
        <v>0</v>
      </c>
      <c r="E42" s="25">
        <f t="shared" si="1"/>
        <v>2000000</v>
      </c>
      <c r="F42" s="58"/>
    </row>
    <row r="43" spans="1:6" s="63" customFormat="1" ht="18.75">
      <c r="A43" s="11" t="s">
        <v>16</v>
      </c>
      <c r="B43" s="16" t="s">
        <v>15</v>
      </c>
      <c r="C43" s="46">
        <f>C44+C45+C46+C47</f>
        <v>4015000</v>
      </c>
      <c r="D43" s="46">
        <f>D44+D45+D46+D47</f>
        <v>0</v>
      </c>
      <c r="E43" s="46">
        <f t="shared" si="1"/>
        <v>4015000</v>
      </c>
      <c r="F43" s="58"/>
    </row>
    <row r="44" spans="1:6" s="63" customFormat="1" ht="63.75" customHeight="1">
      <c r="A44" s="15" t="s">
        <v>48</v>
      </c>
      <c r="B44" s="16" t="s">
        <v>17</v>
      </c>
      <c r="C44" s="26">
        <v>4000000</v>
      </c>
      <c r="D44" s="25">
        <v>0</v>
      </c>
      <c r="E44" s="25">
        <f aca="true" t="shared" si="2" ref="E44:E49">C44+D44</f>
        <v>4000000</v>
      </c>
      <c r="F44" s="58"/>
    </row>
    <row r="45" spans="1:6" s="63" customFormat="1" ht="42.75" customHeight="1">
      <c r="A45" s="15" t="s">
        <v>180</v>
      </c>
      <c r="B45" s="16" t="s">
        <v>181</v>
      </c>
      <c r="C45" s="26">
        <v>15000</v>
      </c>
      <c r="D45" s="25">
        <v>0</v>
      </c>
      <c r="E45" s="25">
        <f t="shared" si="2"/>
        <v>15000</v>
      </c>
      <c r="F45" s="58"/>
    </row>
    <row r="46" spans="1:6" s="63" customFormat="1" ht="97.5" customHeight="1" hidden="1">
      <c r="A46" s="105" t="s">
        <v>226</v>
      </c>
      <c r="B46" s="86" t="s">
        <v>225</v>
      </c>
      <c r="C46" s="85">
        <v>0</v>
      </c>
      <c r="D46" s="82">
        <v>0</v>
      </c>
      <c r="E46" s="82">
        <f t="shared" si="2"/>
        <v>0</v>
      </c>
      <c r="F46" s="58"/>
    </row>
    <row r="47" spans="1:6" s="63" customFormat="1" ht="97.5" customHeight="1" hidden="1">
      <c r="A47" s="106" t="s">
        <v>233</v>
      </c>
      <c r="B47" s="86" t="s">
        <v>234</v>
      </c>
      <c r="C47" s="85">
        <v>0</v>
      </c>
      <c r="D47" s="82">
        <v>0</v>
      </c>
      <c r="E47" s="82">
        <f t="shared" si="2"/>
        <v>0</v>
      </c>
      <c r="F47" s="58"/>
    </row>
    <row r="48" spans="1:6" s="63" customFormat="1" ht="42.75" customHeight="1" hidden="1">
      <c r="A48" s="84" t="s">
        <v>141</v>
      </c>
      <c r="B48" s="86" t="s">
        <v>142</v>
      </c>
      <c r="C48" s="81">
        <f>C49</f>
        <v>0</v>
      </c>
      <c r="D48" s="81">
        <v>0</v>
      </c>
      <c r="E48" s="82">
        <f t="shared" si="2"/>
        <v>0</v>
      </c>
      <c r="F48" s="58"/>
    </row>
    <row r="49" spans="1:6" s="63" customFormat="1" ht="45" customHeight="1" hidden="1">
      <c r="A49" s="84" t="s">
        <v>201</v>
      </c>
      <c r="B49" s="86" t="s">
        <v>200</v>
      </c>
      <c r="C49" s="82">
        <v>0</v>
      </c>
      <c r="D49" s="82">
        <v>0</v>
      </c>
      <c r="E49" s="82">
        <f t="shared" si="2"/>
        <v>0</v>
      </c>
      <c r="F49" s="58"/>
    </row>
    <row r="50" spans="1:6" s="63" customFormat="1" ht="18.75">
      <c r="A50" s="55" t="s">
        <v>18</v>
      </c>
      <c r="B50" s="16"/>
      <c r="C50" s="46">
        <f>C51+C58+C64+C66+C73+C88</f>
        <v>264393870</v>
      </c>
      <c r="D50" s="46">
        <f>D51+D58+D64+D66+D73+D88</f>
        <v>33870642</v>
      </c>
      <c r="E50" s="46">
        <f>C50+D50</f>
        <v>298264512</v>
      </c>
      <c r="F50" s="58"/>
    </row>
    <row r="51" spans="1:6" s="63" customFormat="1" ht="39.75" customHeight="1">
      <c r="A51" s="15" t="s">
        <v>20</v>
      </c>
      <c r="B51" s="16" t="s">
        <v>19</v>
      </c>
      <c r="C51" s="46">
        <f>C52+C56+C57</f>
        <v>246196000</v>
      </c>
      <c r="D51" s="46">
        <f>D52+D56+D57</f>
        <v>19502666</v>
      </c>
      <c r="E51" s="46">
        <f>C51+D51</f>
        <v>265698666</v>
      </c>
      <c r="F51" s="58"/>
    </row>
    <row r="52" spans="1:6" s="63" customFormat="1" ht="98.25" customHeight="1">
      <c r="A52" s="15" t="s">
        <v>57</v>
      </c>
      <c r="B52" s="16" t="s">
        <v>21</v>
      </c>
      <c r="C52" s="30">
        <f>C53+C54+C55</f>
        <v>245610000</v>
      </c>
      <c r="D52" s="30">
        <f>D53+D54+D55</f>
        <v>19502666</v>
      </c>
      <c r="E52" s="30">
        <f>E53+E54+E55</f>
        <v>265112666</v>
      </c>
      <c r="F52" s="58"/>
    </row>
    <row r="53" spans="1:6" s="63" customFormat="1" ht="83.25" customHeight="1">
      <c r="A53" s="15" t="s">
        <v>119</v>
      </c>
      <c r="B53" s="11" t="s">
        <v>85</v>
      </c>
      <c r="C53" s="26">
        <v>212910000</v>
      </c>
      <c r="D53" s="25">
        <v>19500000</v>
      </c>
      <c r="E53" s="25">
        <f>C53+D53</f>
        <v>232410000</v>
      </c>
      <c r="F53" s="58"/>
    </row>
    <row r="54" spans="1:6" s="63" customFormat="1" ht="85.5" customHeight="1">
      <c r="A54" s="12" t="s">
        <v>54</v>
      </c>
      <c r="B54" s="9" t="s">
        <v>2</v>
      </c>
      <c r="C54" s="26">
        <v>0</v>
      </c>
      <c r="D54" s="25">
        <v>2666</v>
      </c>
      <c r="E54" s="25">
        <f>C54+D54</f>
        <v>2666</v>
      </c>
      <c r="F54" s="58"/>
    </row>
    <row r="55" spans="1:6" s="63" customFormat="1" ht="47.25" customHeight="1">
      <c r="A55" s="12" t="s">
        <v>212</v>
      </c>
      <c r="B55" s="16" t="s">
        <v>211</v>
      </c>
      <c r="C55" s="26">
        <v>32700000</v>
      </c>
      <c r="D55" s="25">
        <v>0</v>
      </c>
      <c r="E55" s="25">
        <f>C55+D55</f>
        <v>32700000</v>
      </c>
      <c r="F55" s="58"/>
    </row>
    <row r="56" spans="1:6" s="63" customFormat="1" ht="57.75" customHeight="1">
      <c r="A56" s="15" t="s">
        <v>35</v>
      </c>
      <c r="B56" s="16" t="s">
        <v>34</v>
      </c>
      <c r="C56" s="26">
        <v>46000</v>
      </c>
      <c r="D56" s="25">
        <v>0</v>
      </c>
      <c r="E56" s="25">
        <f>C56+D56</f>
        <v>46000</v>
      </c>
      <c r="F56" s="58"/>
    </row>
    <row r="57" spans="1:6" s="63" customFormat="1" ht="79.5" customHeight="1">
      <c r="A57" s="12" t="s">
        <v>55</v>
      </c>
      <c r="B57" s="9" t="s">
        <v>1</v>
      </c>
      <c r="C57" s="26">
        <v>540000</v>
      </c>
      <c r="D57" s="25">
        <v>0</v>
      </c>
      <c r="E57" s="25">
        <f>C57+D57</f>
        <v>540000</v>
      </c>
      <c r="F57" s="58"/>
    </row>
    <row r="58" spans="1:6" s="63" customFormat="1" ht="32.25" customHeight="1">
      <c r="A58" s="15" t="s">
        <v>26</v>
      </c>
      <c r="B58" s="11" t="s">
        <v>27</v>
      </c>
      <c r="C58" s="56">
        <f>C59</f>
        <v>7470000</v>
      </c>
      <c r="D58" s="56">
        <f>D59</f>
        <v>9619835</v>
      </c>
      <c r="E58" s="56">
        <f>E59</f>
        <v>17089835</v>
      </c>
      <c r="F58" s="58"/>
    </row>
    <row r="59" spans="1:6" s="63" customFormat="1" ht="24" customHeight="1">
      <c r="A59" s="15" t="s">
        <v>28</v>
      </c>
      <c r="B59" s="11" t="s">
        <v>29</v>
      </c>
      <c r="C59" s="39">
        <f>C60+C61+C62+C63</f>
        <v>7470000</v>
      </c>
      <c r="D59" s="39">
        <f>D60+D61+D62+D63</f>
        <v>9619835</v>
      </c>
      <c r="E59" s="39">
        <f aca="true" t="shared" si="3" ref="E59:E66">C59+D59</f>
        <v>17089835</v>
      </c>
      <c r="F59" s="58"/>
    </row>
    <row r="60" spans="1:6" s="63" customFormat="1" ht="40.5" customHeight="1">
      <c r="A60" s="13" t="s">
        <v>125</v>
      </c>
      <c r="B60" s="7" t="s">
        <v>126</v>
      </c>
      <c r="C60" s="29">
        <v>137500</v>
      </c>
      <c r="D60" s="38">
        <v>158000</v>
      </c>
      <c r="E60" s="28">
        <f t="shared" si="3"/>
        <v>295500</v>
      </c>
      <c r="F60" s="58"/>
    </row>
    <row r="61" spans="1:6" s="63" customFormat="1" ht="42.75" customHeight="1" hidden="1">
      <c r="A61" s="90" t="s">
        <v>127</v>
      </c>
      <c r="B61" s="102" t="s">
        <v>128</v>
      </c>
      <c r="C61" s="103">
        <v>0</v>
      </c>
      <c r="D61" s="104">
        <v>0</v>
      </c>
      <c r="E61" s="104">
        <f t="shared" si="3"/>
        <v>0</v>
      </c>
      <c r="F61" s="58"/>
    </row>
    <row r="62" spans="1:6" s="63" customFormat="1" ht="30" customHeight="1">
      <c r="A62" s="13" t="s">
        <v>129</v>
      </c>
      <c r="B62" s="7" t="s">
        <v>131</v>
      </c>
      <c r="C62" s="29">
        <v>3832500</v>
      </c>
      <c r="D62" s="38">
        <v>3081080</v>
      </c>
      <c r="E62" s="28">
        <f t="shared" si="3"/>
        <v>6913580</v>
      </c>
      <c r="F62" s="58"/>
    </row>
    <row r="63" spans="1:6" s="63" customFormat="1" ht="28.5" customHeight="1">
      <c r="A63" s="13" t="s">
        <v>130</v>
      </c>
      <c r="B63" s="7" t="s">
        <v>132</v>
      </c>
      <c r="C63" s="29">
        <v>3500000</v>
      </c>
      <c r="D63" s="38">
        <v>6380755</v>
      </c>
      <c r="E63" s="28">
        <f t="shared" si="3"/>
        <v>9880755</v>
      </c>
      <c r="F63" s="58"/>
    </row>
    <row r="64" spans="1:6" s="63" customFormat="1" ht="37.5">
      <c r="A64" s="15" t="s">
        <v>87</v>
      </c>
      <c r="B64" s="16" t="s">
        <v>22</v>
      </c>
      <c r="C64" s="46">
        <f>C65</f>
        <v>37970</v>
      </c>
      <c r="D64" s="46">
        <f>D65</f>
        <v>4613141</v>
      </c>
      <c r="E64" s="46">
        <f t="shared" si="3"/>
        <v>4651111</v>
      </c>
      <c r="F64" s="57"/>
    </row>
    <row r="65" spans="1:7" s="63" customFormat="1" ht="30" customHeight="1">
      <c r="A65" s="4" t="s">
        <v>89</v>
      </c>
      <c r="B65" s="5" t="s">
        <v>88</v>
      </c>
      <c r="C65" s="25">
        <v>37970</v>
      </c>
      <c r="D65" s="45">
        <f>2210784+1706995+695362</f>
        <v>4613141</v>
      </c>
      <c r="E65" s="25">
        <f t="shared" si="3"/>
        <v>4651111</v>
      </c>
      <c r="F65" s="57"/>
      <c r="G65" s="58"/>
    </row>
    <row r="66" spans="1:6" s="63" customFormat="1" ht="33.75" customHeight="1">
      <c r="A66" s="15" t="s">
        <v>36</v>
      </c>
      <c r="B66" s="16" t="s">
        <v>37</v>
      </c>
      <c r="C66" s="46">
        <f>SUM(C67:C72)</f>
        <v>8886000</v>
      </c>
      <c r="D66" s="46">
        <f>SUM(D67:D72)</f>
        <v>0</v>
      </c>
      <c r="E66" s="46">
        <f t="shared" si="3"/>
        <v>8886000</v>
      </c>
      <c r="F66" s="58"/>
    </row>
    <row r="67" spans="1:6" s="63" customFormat="1" ht="79.5" customHeight="1" hidden="1">
      <c r="A67" s="15" t="s">
        <v>232</v>
      </c>
      <c r="B67" s="16" t="s">
        <v>231</v>
      </c>
      <c r="C67" s="25">
        <v>0</v>
      </c>
      <c r="D67" s="25">
        <v>0</v>
      </c>
      <c r="E67" s="25">
        <f aca="true" t="shared" si="4" ref="E67:E72">C67+D67</f>
        <v>0</v>
      </c>
      <c r="F67" s="58"/>
    </row>
    <row r="68" spans="1:6" s="63" customFormat="1" ht="85.5" customHeight="1" hidden="1">
      <c r="A68" s="4" t="s">
        <v>259</v>
      </c>
      <c r="B68" s="16" t="s">
        <v>258</v>
      </c>
      <c r="C68" s="25">
        <v>0</v>
      </c>
      <c r="D68" s="25">
        <v>0</v>
      </c>
      <c r="E68" s="25">
        <f t="shared" si="4"/>
        <v>0</v>
      </c>
      <c r="F68" s="58"/>
    </row>
    <row r="69" spans="1:6" s="63" customFormat="1" ht="96" customHeight="1">
      <c r="A69" s="15" t="s">
        <v>56</v>
      </c>
      <c r="B69" s="16" t="s">
        <v>86</v>
      </c>
      <c r="C69" s="25">
        <v>8386000</v>
      </c>
      <c r="D69" s="25">
        <v>0</v>
      </c>
      <c r="E69" s="25">
        <f t="shared" si="4"/>
        <v>8386000</v>
      </c>
      <c r="F69" s="58"/>
    </row>
    <row r="70" spans="1:6" s="63" customFormat="1" ht="75.75" customHeight="1" hidden="1">
      <c r="A70" s="4" t="s">
        <v>228</v>
      </c>
      <c r="B70" s="5" t="s">
        <v>227</v>
      </c>
      <c r="C70" s="45">
        <v>0</v>
      </c>
      <c r="D70" s="45">
        <v>0</v>
      </c>
      <c r="E70" s="45">
        <f t="shared" si="4"/>
        <v>0</v>
      </c>
      <c r="F70" s="58"/>
    </row>
    <row r="71" spans="1:6" s="63" customFormat="1" ht="46.5" customHeight="1">
      <c r="A71" s="4" t="s">
        <v>157</v>
      </c>
      <c r="B71" s="5" t="s">
        <v>158</v>
      </c>
      <c r="C71" s="44">
        <v>500000</v>
      </c>
      <c r="D71" s="45">
        <v>0</v>
      </c>
      <c r="E71" s="45">
        <f t="shared" si="4"/>
        <v>500000</v>
      </c>
      <c r="F71" s="58"/>
    </row>
    <row r="72" spans="1:6" s="63" customFormat="1" ht="63.75" customHeight="1" hidden="1">
      <c r="A72" s="100" t="s">
        <v>183</v>
      </c>
      <c r="B72" s="86" t="s">
        <v>182</v>
      </c>
      <c r="C72" s="85">
        <v>0</v>
      </c>
      <c r="D72" s="82">
        <v>0</v>
      </c>
      <c r="E72" s="82">
        <f t="shared" si="4"/>
        <v>0</v>
      </c>
      <c r="F72" s="58"/>
    </row>
    <row r="73" spans="1:6" s="63" customFormat="1" ht="28.5" customHeight="1">
      <c r="A73" s="15" t="s">
        <v>24</v>
      </c>
      <c r="B73" s="16" t="s">
        <v>23</v>
      </c>
      <c r="C73" s="46">
        <f>C74+C75+C76+C77+C78+C79+C80+C81+C82+C84+C85+C86+C87</f>
        <v>1803900</v>
      </c>
      <c r="D73" s="46">
        <f>D74+D75+D76+D77+D78+D79+D80+D81+D82+D84+D85+D86+D87</f>
        <v>135000</v>
      </c>
      <c r="E73" s="46">
        <f>C73+D73</f>
        <v>1938900</v>
      </c>
      <c r="F73" s="58"/>
    </row>
    <row r="74" spans="1:6" s="63" customFormat="1" ht="84" customHeight="1">
      <c r="A74" s="12" t="s">
        <v>185</v>
      </c>
      <c r="B74" s="9" t="s">
        <v>42</v>
      </c>
      <c r="C74" s="26">
        <v>30000</v>
      </c>
      <c r="D74" s="25">
        <v>0</v>
      </c>
      <c r="E74" s="25">
        <f aca="true" t="shared" si="5" ref="E74:E81">C74+D74</f>
        <v>30000</v>
      </c>
      <c r="F74" s="58"/>
    </row>
    <row r="75" spans="1:6" s="63" customFormat="1" ht="61.5" customHeight="1">
      <c r="A75" s="12" t="s">
        <v>43</v>
      </c>
      <c r="B75" s="9" t="s">
        <v>44</v>
      </c>
      <c r="C75" s="26">
        <v>8000</v>
      </c>
      <c r="D75" s="25">
        <v>0</v>
      </c>
      <c r="E75" s="25">
        <f t="shared" si="5"/>
        <v>8000</v>
      </c>
      <c r="F75" s="58"/>
    </row>
    <row r="76" spans="1:6" s="63" customFormat="1" ht="69" customHeight="1" hidden="1">
      <c r="A76" s="12" t="s">
        <v>61</v>
      </c>
      <c r="B76" s="9" t="s">
        <v>33</v>
      </c>
      <c r="C76" s="45">
        <v>0</v>
      </c>
      <c r="D76" s="45"/>
      <c r="E76" s="25">
        <f t="shared" si="5"/>
        <v>0</v>
      </c>
      <c r="F76" s="58"/>
    </row>
    <row r="77" spans="1:6" s="63" customFormat="1" ht="63" customHeight="1" hidden="1">
      <c r="A77" s="100" t="s">
        <v>245</v>
      </c>
      <c r="B77" s="101" t="s">
        <v>246</v>
      </c>
      <c r="C77" s="82">
        <v>0</v>
      </c>
      <c r="D77" s="82">
        <v>0</v>
      </c>
      <c r="E77" s="82">
        <f t="shared" si="5"/>
        <v>0</v>
      </c>
      <c r="F77" s="58"/>
    </row>
    <row r="78" spans="1:6" s="63" customFormat="1" ht="87" customHeight="1" hidden="1">
      <c r="A78" s="100" t="s">
        <v>135</v>
      </c>
      <c r="B78" s="101" t="s">
        <v>124</v>
      </c>
      <c r="C78" s="85">
        <v>0</v>
      </c>
      <c r="D78" s="82"/>
      <c r="E78" s="82">
        <f t="shared" si="5"/>
        <v>0</v>
      </c>
      <c r="F78" s="58"/>
    </row>
    <row r="79" spans="1:6" s="63" customFormat="1" ht="51.75" customHeight="1" hidden="1">
      <c r="A79" s="100" t="s">
        <v>209</v>
      </c>
      <c r="B79" s="80" t="s">
        <v>208</v>
      </c>
      <c r="C79" s="85">
        <v>0</v>
      </c>
      <c r="D79" s="82"/>
      <c r="E79" s="82">
        <f t="shared" si="5"/>
        <v>0</v>
      </c>
      <c r="F79" s="58"/>
    </row>
    <row r="80" spans="1:6" s="63" customFormat="1" ht="30.75" customHeight="1">
      <c r="A80" s="12" t="s">
        <v>46</v>
      </c>
      <c r="B80" s="11" t="s">
        <v>45</v>
      </c>
      <c r="C80" s="26">
        <v>100000</v>
      </c>
      <c r="D80" s="25">
        <v>0</v>
      </c>
      <c r="E80" s="25">
        <f t="shared" si="5"/>
        <v>100000</v>
      </c>
      <c r="F80" s="58"/>
    </row>
    <row r="81" spans="1:6" s="63" customFormat="1" ht="62.25" customHeight="1">
      <c r="A81" s="12" t="s">
        <v>177</v>
      </c>
      <c r="B81" s="11" t="s">
        <v>137</v>
      </c>
      <c r="C81" s="30">
        <v>590000</v>
      </c>
      <c r="D81" s="25">
        <v>0</v>
      </c>
      <c r="E81" s="25">
        <f t="shared" si="5"/>
        <v>590000</v>
      </c>
      <c r="F81" s="58"/>
    </row>
    <row r="82" spans="1:6" s="63" customFormat="1" ht="41.25" customHeight="1">
      <c r="A82" s="12" t="s">
        <v>117</v>
      </c>
      <c r="B82" s="6" t="s">
        <v>32</v>
      </c>
      <c r="C82" s="30">
        <f>C83</f>
        <v>60000</v>
      </c>
      <c r="D82" s="30">
        <f>D83</f>
        <v>0</v>
      </c>
      <c r="E82" s="30">
        <f>E83</f>
        <v>60000</v>
      </c>
      <c r="F82" s="58"/>
    </row>
    <row r="83" spans="1:6" s="63" customFormat="1" ht="43.5" customHeight="1">
      <c r="A83" s="13" t="s">
        <v>123</v>
      </c>
      <c r="B83" s="7" t="s">
        <v>90</v>
      </c>
      <c r="C83" s="38">
        <v>60000</v>
      </c>
      <c r="D83" s="38">
        <v>0</v>
      </c>
      <c r="E83" s="28">
        <f>C83+D83</f>
        <v>60000</v>
      </c>
      <c r="F83" s="58"/>
    </row>
    <row r="84" spans="1:6" s="63" customFormat="1" ht="84" customHeight="1">
      <c r="A84" s="4" t="s">
        <v>260</v>
      </c>
      <c r="B84" s="6" t="s">
        <v>138</v>
      </c>
      <c r="C84" s="26">
        <v>9000</v>
      </c>
      <c r="D84" s="25">
        <v>0</v>
      </c>
      <c r="E84" s="25">
        <f>C84+D84</f>
        <v>9000</v>
      </c>
      <c r="F84" s="58"/>
    </row>
    <row r="85" spans="1:6" s="63" customFormat="1" ht="79.5" customHeight="1">
      <c r="A85" s="12" t="s">
        <v>230</v>
      </c>
      <c r="B85" s="6" t="s">
        <v>229</v>
      </c>
      <c r="C85" s="44">
        <v>0</v>
      </c>
      <c r="D85" s="45">
        <v>15000</v>
      </c>
      <c r="E85" s="45">
        <f>C85+D85</f>
        <v>15000</v>
      </c>
      <c r="F85" s="58"/>
    </row>
    <row r="86" spans="1:6" s="63" customFormat="1" ht="69" customHeight="1" hidden="1">
      <c r="A86" s="84" t="s">
        <v>159</v>
      </c>
      <c r="B86" s="80" t="s">
        <v>160</v>
      </c>
      <c r="C86" s="85">
        <v>0</v>
      </c>
      <c r="D86" s="82">
        <v>0</v>
      </c>
      <c r="E86" s="82">
        <f>C86+D86</f>
        <v>0</v>
      </c>
      <c r="F86" s="58"/>
    </row>
    <row r="87" spans="1:6" s="63" customFormat="1" ht="48" customHeight="1">
      <c r="A87" s="15" t="s">
        <v>31</v>
      </c>
      <c r="B87" s="16" t="s">
        <v>30</v>
      </c>
      <c r="C87" s="25">
        <v>1006900</v>
      </c>
      <c r="D87" s="25">
        <v>120000</v>
      </c>
      <c r="E87" s="25">
        <f>C87+D87</f>
        <v>1126900</v>
      </c>
      <c r="F87" s="58"/>
    </row>
    <row r="88" spans="1:6" s="63" customFormat="1" ht="25.5" customHeight="1" hidden="1">
      <c r="A88" s="96" t="s">
        <v>52</v>
      </c>
      <c r="B88" s="97" t="s">
        <v>51</v>
      </c>
      <c r="C88" s="98">
        <v>0</v>
      </c>
      <c r="D88" s="98">
        <v>0</v>
      </c>
      <c r="E88" s="98">
        <f>E89</f>
        <v>0</v>
      </c>
      <c r="F88" s="58"/>
    </row>
    <row r="89" spans="1:6" s="63" customFormat="1" ht="35.25" customHeight="1" hidden="1">
      <c r="A89" s="96" t="s">
        <v>50</v>
      </c>
      <c r="B89" s="97" t="s">
        <v>49</v>
      </c>
      <c r="C89" s="99">
        <v>0</v>
      </c>
      <c r="D89" s="99">
        <v>0</v>
      </c>
      <c r="E89" s="99">
        <f>C89+D89</f>
        <v>0</v>
      </c>
      <c r="F89" s="58"/>
    </row>
    <row r="90" spans="1:6" s="63" customFormat="1" ht="32.25" customHeight="1">
      <c r="A90" s="18" t="s">
        <v>62</v>
      </c>
      <c r="B90" s="17" t="s">
        <v>63</v>
      </c>
      <c r="C90" s="32">
        <f>C91+C94+C155+C157</f>
        <v>582089990.4</v>
      </c>
      <c r="D90" s="32">
        <f>D91+D94+D155+D157</f>
        <v>6456270</v>
      </c>
      <c r="E90" s="32">
        <f>E91+E94+E155+E157</f>
        <v>588546260.4</v>
      </c>
      <c r="F90" s="58"/>
    </row>
    <row r="91" spans="1:6" s="63" customFormat="1" ht="32.25" customHeight="1" hidden="1">
      <c r="A91" s="18" t="s">
        <v>92</v>
      </c>
      <c r="B91" s="17" t="s">
        <v>93</v>
      </c>
      <c r="C91" s="31">
        <f aca="true" t="shared" si="6" ref="C91:E92">C92</f>
        <v>0</v>
      </c>
      <c r="D91" s="31">
        <f t="shared" si="6"/>
        <v>0</v>
      </c>
      <c r="E91" s="31">
        <f t="shared" si="6"/>
        <v>0</v>
      </c>
      <c r="F91" s="58"/>
    </row>
    <row r="92" spans="1:6" s="63" customFormat="1" ht="43.5" customHeight="1" hidden="1">
      <c r="A92" s="4" t="s">
        <v>94</v>
      </c>
      <c r="B92" s="5" t="s">
        <v>110</v>
      </c>
      <c r="C92" s="31">
        <f t="shared" si="6"/>
        <v>0</v>
      </c>
      <c r="D92" s="31">
        <f t="shared" si="6"/>
        <v>0</v>
      </c>
      <c r="E92" s="31">
        <f t="shared" si="6"/>
        <v>0</v>
      </c>
      <c r="F92" s="58"/>
    </row>
    <row r="93" spans="1:6" s="63" customFormat="1" ht="38.25" customHeight="1" hidden="1">
      <c r="A93" s="4" t="s">
        <v>120</v>
      </c>
      <c r="B93" s="5" t="s">
        <v>95</v>
      </c>
      <c r="C93" s="30">
        <v>0</v>
      </c>
      <c r="D93" s="25">
        <v>0</v>
      </c>
      <c r="E93" s="25">
        <f>C93+D93</f>
        <v>0</v>
      </c>
      <c r="F93" s="58"/>
    </row>
    <row r="94" spans="1:6" s="63" customFormat="1" ht="50.25" customHeight="1">
      <c r="A94" s="22" t="s">
        <v>64</v>
      </c>
      <c r="B94" s="23" t="s">
        <v>65</v>
      </c>
      <c r="C94" s="31">
        <f>C95+C98+C116+C150</f>
        <v>493469990.4</v>
      </c>
      <c r="D94" s="31">
        <f>D95+D98+D116+D150</f>
        <v>6456270</v>
      </c>
      <c r="E94" s="31">
        <f>E95+E98+E116+E150</f>
        <v>499926260.4</v>
      </c>
      <c r="F94" s="58"/>
    </row>
    <row r="95" spans="1:6" s="63" customFormat="1" ht="44.25" customHeight="1">
      <c r="A95" s="22" t="s">
        <v>66</v>
      </c>
      <c r="B95" s="17" t="s">
        <v>67</v>
      </c>
      <c r="C95" s="32">
        <f>C96+C97</f>
        <v>9396000</v>
      </c>
      <c r="D95" s="32">
        <f>D96+D97</f>
        <v>0</v>
      </c>
      <c r="E95" s="32">
        <f>C95+D95</f>
        <v>9396000</v>
      </c>
      <c r="F95" s="58"/>
    </row>
    <row r="96" spans="1:6" s="63" customFormat="1" ht="43.5" customHeight="1">
      <c r="A96" s="24" t="s">
        <v>99</v>
      </c>
      <c r="B96" s="6" t="s">
        <v>68</v>
      </c>
      <c r="C96" s="26">
        <v>9396000</v>
      </c>
      <c r="D96" s="25">
        <v>0</v>
      </c>
      <c r="E96" s="25">
        <f>C96+D96</f>
        <v>9396000</v>
      </c>
      <c r="F96" s="58"/>
    </row>
    <row r="97" spans="1:6" s="63" customFormat="1" ht="48" customHeight="1" hidden="1">
      <c r="A97" s="93" t="s">
        <v>198</v>
      </c>
      <c r="B97" s="80" t="s">
        <v>197</v>
      </c>
      <c r="C97" s="94">
        <v>0</v>
      </c>
      <c r="D97" s="95"/>
      <c r="E97" s="95"/>
      <c r="F97" s="58"/>
    </row>
    <row r="98" spans="1:6" s="63" customFormat="1" ht="48" customHeight="1">
      <c r="A98" s="18" t="s">
        <v>166</v>
      </c>
      <c r="B98" s="17" t="s">
        <v>69</v>
      </c>
      <c r="C98" s="32">
        <f>C99+C100+C101+C105+C107</f>
        <v>4620100</v>
      </c>
      <c r="D98" s="32">
        <f>D106+D107</f>
        <v>6400179</v>
      </c>
      <c r="E98" s="32">
        <f>C98+D98</f>
        <v>11020279</v>
      </c>
      <c r="F98" s="58"/>
    </row>
    <row r="99" spans="1:6" s="63" customFormat="1" ht="36" customHeight="1" hidden="1">
      <c r="A99" s="84" t="s">
        <v>252</v>
      </c>
      <c r="B99" s="86" t="s">
        <v>242</v>
      </c>
      <c r="C99" s="87">
        <v>0</v>
      </c>
      <c r="D99" s="87">
        <v>0</v>
      </c>
      <c r="E99" s="87">
        <f>D99+C99</f>
        <v>0</v>
      </c>
      <c r="F99" s="58"/>
    </row>
    <row r="100" spans="1:6" s="63" customFormat="1" ht="51" customHeight="1" hidden="1">
      <c r="A100" s="84" t="s">
        <v>257</v>
      </c>
      <c r="B100" s="86" t="s">
        <v>256</v>
      </c>
      <c r="C100" s="87">
        <v>0</v>
      </c>
      <c r="D100" s="87">
        <v>0</v>
      </c>
      <c r="E100" s="87">
        <f>C100+D100</f>
        <v>0</v>
      </c>
      <c r="F100" s="58"/>
    </row>
    <row r="101" spans="1:6" s="63" customFormat="1" ht="42" customHeight="1" hidden="1">
      <c r="A101" s="75" t="s">
        <v>251</v>
      </c>
      <c r="B101" s="88" t="s">
        <v>235</v>
      </c>
      <c r="C101" s="89">
        <f>C102+C103+C104</f>
        <v>0</v>
      </c>
      <c r="D101" s="89">
        <v>0</v>
      </c>
      <c r="E101" s="89">
        <f>D101+C101</f>
        <v>0</v>
      </c>
      <c r="F101" s="58"/>
    </row>
    <row r="102" spans="1:5" s="68" customFormat="1" ht="45" customHeight="1" hidden="1">
      <c r="A102" s="90" t="s">
        <v>247</v>
      </c>
      <c r="B102" s="91" t="s">
        <v>235</v>
      </c>
      <c r="C102" s="92">
        <v>0</v>
      </c>
      <c r="D102" s="92">
        <v>0</v>
      </c>
      <c r="E102" s="92">
        <f>D102+C102</f>
        <v>0</v>
      </c>
    </row>
    <row r="103" spans="1:5" s="68" customFormat="1" ht="45" customHeight="1" hidden="1">
      <c r="A103" s="90" t="s">
        <v>248</v>
      </c>
      <c r="B103" s="91" t="s">
        <v>235</v>
      </c>
      <c r="C103" s="92">
        <v>0</v>
      </c>
      <c r="D103" s="92">
        <v>0</v>
      </c>
      <c r="E103" s="92">
        <f>D103+C103</f>
        <v>0</v>
      </c>
    </row>
    <row r="104" spans="1:5" s="68" customFormat="1" ht="63" customHeight="1" hidden="1">
      <c r="A104" s="90" t="s">
        <v>249</v>
      </c>
      <c r="B104" s="91" t="s">
        <v>235</v>
      </c>
      <c r="C104" s="92">
        <v>0</v>
      </c>
      <c r="D104" s="92">
        <v>0</v>
      </c>
      <c r="E104" s="92">
        <f>D104+C104</f>
        <v>0</v>
      </c>
    </row>
    <row r="105" spans="1:6" s="63" customFormat="1" ht="60" customHeight="1" hidden="1">
      <c r="A105" s="84" t="s">
        <v>236</v>
      </c>
      <c r="B105" s="86" t="s">
        <v>237</v>
      </c>
      <c r="C105" s="87">
        <v>0</v>
      </c>
      <c r="D105" s="87">
        <v>0</v>
      </c>
      <c r="E105" s="87">
        <f>D105+C105</f>
        <v>0</v>
      </c>
      <c r="F105" s="58"/>
    </row>
    <row r="106" spans="1:6" s="63" customFormat="1" ht="67.5" customHeight="1">
      <c r="A106" s="4" t="s">
        <v>267</v>
      </c>
      <c r="B106" s="5" t="s">
        <v>268</v>
      </c>
      <c r="C106" s="87"/>
      <c r="D106" s="109">
        <v>6400179</v>
      </c>
      <c r="E106" s="109">
        <f>C106+D106</f>
        <v>6400179</v>
      </c>
      <c r="F106" s="58"/>
    </row>
    <row r="107" spans="1:6" s="63" customFormat="1" ht="18.75" customHeight="1">
      <c r="A107" s="18" t="s">
        <v>70</v>
      </c>
      <c r="B107" s="17" t="s">
        <v>71</v>
      </c>
      <c r="C107" s="31">
        <f>C108</f>
        <v>4620100</v>
      </c>
      <c r="D107" s="31">
        <f>D108</f>
        <v>0</v>
      </c>
      <c r="E107" s="31">
        <f>E108</f>
        <v>4620100</v>
      </c>
      <c r="F107" s="58"/>
    </row>
    <row r="108" spans="1:6" s="63" customFormat="1" ht="27" customHeight="1">
      <c r="A108" s="4" t="s">
        <v>250</v>
      </c>
      <c r="B108" s="5" t="s">
        <v>72</v>
      </c>
      <c r="C108" s="33">
        <f>C109+C110+C111+C112+C113</f>
        <v>4620100</v>
      </c>
      <c r="D108" s="33">
        <f>D109+D110+D111+D112+D113+D115</f>
        <v>0</v>
      </c>
      <c r="E108" s="33">
        <f>C108+D108</f>
        <v>4620100</v>
      </c>
      <c r="F108" s="58"/>
    </row>
    <row r="109" spans="1:6" s="63" customFormat="1" ht="84.75" customHeight="1">
      <c r="A109" s="4" t="s">
        <v>100</v>
      </c>
      <c r="B109" s="5" t="s">
        <v>72</v>
      </c>
      <c r="C109" s="26">
        <v>679900</v>
      </c>
      <c r="D109" s="25">
        <v>0</v>
      </c>
      <c r="E109" s="25">
        <f>C109+D109</f>
        <v>679900</v>
      </c>
      <c r="F109" s="58"/>
    </row>
    <row r="110" spans="1:6" s="63" customFormat="1" ht="75.75" customHeight="1">
      <c r="A110" s="4" t="s">
        <v>101</v>
      </c>
      <c r="B110" s="5" t="s">
        <v>72</v>
      </c>
      <c r="C110" s="26">
        <v>1638300</v>
      </c>
      <c r="D110" s="25">
        <v>0</v>
      </c>
      <c r="E110" s="25">
        <f>C110+D110</f>
        <v>1638300</v>
      </c>
      <c r="F110" s="58"/>
    </row>
    <row r="111" spans="1:5" s="59" customFormat="1" ht="61.5" customHeight="1">
      <c r="A111" s="4" t="s">
        <v>262</v>
      </c>
      <c r="B111" s="6" t="s">
        <v>72</v>
      </c>
      <c r="C111" s="26">
        <v>2290500</v>
      </c>
      <c r="D111" s="25">
        <v>0</v>
      </c>
      <c r="E111" s="25">
        <f>C111+D111</f>
        <v>2290500</v>
      </c>
    </row>
    <row r="112" spans="1:5" s="59" customFormat="1" ht="59.25" customHeight="1">
      <c r="A112" s="4" t="s">
        <v>238</v>
      </c>
      <c r="B112" s="6" t="s">
        <v>72</v>
      </c>
      <c r="C112" s="26">
        <v>0</v>
      </c>
      <c r="D112" s="25">
        <v>0</v>
      </c>
      <c r="E112" s="25">
        <f>D112+C112</f>
        <v>0</v>
      </c>
    </row>
    <row r="113" spans="1:5" s="59" customFormat="1" ht="60.75" customHeight="1">
      <c r="A113" s="4" t="s">
        <v>214</v>
      </c>
      <c r="B113" s="6" t="s">
        <v>72</v>
      </c>
      <c r="C113" s="26">
        <v>11400</v>
      </c>
      <c r="D113" s="25">
        <v>0</v>
      </c>
      <c r="E113" s="25">
        <f aca="true" t="shared" si="7" ref="E113:E120">C113+D113</f>
        <v>11400</v>
      </c>
    </row>
    <row r="114" spans="1:5" s="59" customFormat="1" ht="51.75" customHeight="1" hidden="1">
      <c r="A114" s="84" t="s">
        <v>206</v>
      </c>
      <c r="B114" s="80" t="s">
        <v>72</v>
      </c>
      <c r="C114" s="85">
        <v>0</v>
      </c>
      <c r="D114" s="82">
        <v>0</v>
      </c>
      <c r="E114" s="82">
        <f t="shared" si="7"/>
        <v>0</v>
      </c>
    </row>
    <row r="115" spans="1:6" s="59" customFormat="1" ht="75.75" customHeight="1" hidden="1">
      <c r="A115" s="84" t="s">
        <v>222</v>
      </c>
      <c r="B115" s="80" t="s">
        <v>72</v>
      </c>
      <c r="C115" s="85">
        <v>0</v>
      </c>
      <c r="D115" s="82">
        <v>0</v>
      </c>
      <c r="E115" s="82">
        <f t="shared" si="7"/>
        <v>0</v>
      </c>
      <c r="F115" s="59" t="s">
        <v>241</v>
      </c>
    </row>
    <row r="116" spans="1:6" s="63" customFormat="1" ht="45" customHeight="1">
      <c r="A116" s="18" t="s">
        <v>73</v>
      </c>
      <c r="B116" s="17" t="s">
        <v>74</v>
      </c>
      <c r="C116" s="37">
        <f>C117+C118+C119+C120+C121+C124+C127</f>
        <v>479443818.4</v>
      </c>
      <c r="D116" s="37">
        <f>D117+D118+D119+D120+D121+D124+D127</f>
        <v>56091</v>
      </c>
      <c r="E116" s="37">
        <f t="shared" si="7"/>
        <v>479499909.4</v>
      </c>
      <c r="F116" s="58"/>
    </row>
    <row r="117" spans="1:6" s="63" customFormat="1" ht="45" customHeight="1">
      <c r="A117" s="4" t="s">
        <v>265</v>
      </c>
      <c r="B117" s="5" t="s">
        <v>266</v>
      </c>
      <c r="C117" s="45">
        <v>371780</v>
      </c>
      <c r="D117" s="45">
        <v>56091</v>
      </c>
      <c r="E117" s="45">
        <f t="shared" si="7"/>
        <v>427871</v>
      </c>
      <c r="F117" s="58"/>
    </row>
    <row r="118" spans="1:6" s="63" customFormat="1" ht="43.5" customHeight="1">
      <c r="A118" s="4" t="s">
        <v>167</v>
      </c>
      <c r="B118" s="6" t="s">
        <v>75</v>
      </c>
      <c r="C118" s="26">
        <v>2108500</v>
      </c>
      <c r="D118" s="25">
        <v>0</v>
      </c>
      <c r="E118" s="25">
        <f t="shared" si="7"/>
        <v>2108500</v>
      </c>
      <c r="F118" s="58"/>
    </row>
    <row r="119" spans="1:6" s="63" customFormat="1" ht="59.25" customHeight="1">
      <c r="A119" s="4" t="s">
        <v>217</v>
      </c>
      <c r="B119" s="6" t="s">
        <v>215</v>
      </c>
      <c r="C119" s="26">
        <v>27500</v>
      </c>
      <c r="D119" s="25">
        <v>0</v>
      </c>
      <c r="E119" s="25">
        <f t="shared" si="7"/>
        <v>27500</v>
      </c>
      <c r="F119" s="58"/>
    </row>
    <row r="120" spans="1:6" s="63" customFormat="1" ht="58.5" customHeight="1">
      <c r="A120" s="19" t="s">
        <v>102</v>
      </c>
      <c r="B120" s="6" t="s">
        <v>76</v>
      </c>
      <c r="C120" s="44">
        <v>34561800</v>
      </c>
      <c r="D120" s="45">
        <v>0</v>
      </c>
      <c r="E120" s="45">
        <f t="shared" si="7"/>
        <v>34561800</v>
      </c>
      <c r="F120" s="58"/>
    </row>
    <row r="121" spans="1:6" s="63" customFormat="1" ht="95.25" customHeight="1">
      <c r="A121" s="19" t="s">
        <v>263</v>
      </c>
      <c r="B121" s="6" t="s">
        <v>77</v>
      </c>
      <c r="C121" s="42">
        <f>C122+C123</f>
        <v>11382200</v>
      </c>
      <c r="D121" s="42">
        <f>D122+D123</f>
        <v>0</v>
      </c>
      <c r="E121" s="42">
        <f>E122+E123</f>
        <v>11382200</v>
      </c>
      <c r="F121" s="58"/>
    </row>
    <row r="122" spans="1:6" s="63" customFormat="1" ht="84" customHeight="1">
      <c r="A122" s="48" t="s">
        <v>223</v>
      </c>
      <c r="B122" s="7" t="s">
        <v>77</v>
      </c>
      <c r="C122" s="27">
        <v>10944400</v>
      </c>
      <c r="D122" s="28">
        <v>0</v>
      </c>
      <c r="E122" s="28">
        <f>C122+D122</f>
        <v>10944400</v>
      </c>
      <c r="F122" s="58"/>
    </row>
    <row r="123" spans="1:6" s="63" customFormat="1" ht="119.25" customHeight="1">
      <c r="A123" s="49" t="s">
        <v>224</v>
      </c>
      <c r="B123" s="7" t="s">
        <v>77</v>
      </c>
      <c r="C123" s="27">
        <v>437800</v>
      </c>
      <c r="D123" s="28">
        <v>0</v>
      </c>
      <c r="E123" s="28">
        <f>C123+D123</f>
        <v>437800</v>
      </c>
      <c r="F123" s="58"/>
    </row>
    <row r="124" spans="1:6" s="63" customFormat="1" ht="62.25" customHeight="1">
      <c r="A124" s="19" t="s">
        <v>179</v>
      </c>
      <c r="B124" s="6" t="s">
        <v>178</v>
      </c>
      <c r="C124" s="26">
        <f>C125+C126</f>
        <v>8250000</v>
      </c>
      <c r="D124" s="26">
        <f>D125+D126</f>
        <v>0</v>
      </c>
      <c r="E124" s="26">
        <f>E125+E126</f>
        <v>8250000</v>
      </c>
      <c r="F124" s="58"/>
    </row>
    <row r="125" spans="1:6" s="63" customFormat="1" ht="27.75" customHeight="1">
      <c r="A125" s="47" t="s">
        <v>133</v>
      </c>
      <c r="B125" s="7" t="s">
        <v>178</v>
      </c>
      <c r="C125" s="29">
        <v>155100</v>
      </c>
      <c r="D125" s="38">
        <v>0</v>
      </c>
      <c r="E125" s="28">
        <f>C125+D125</f>
        <v>155100</v>
      </c>
      <c r="F125" s="58"/>
    </row>
    <row r="126" spans="1:6" s="63" customFormat="1" ht="24.75" customHeight="1">
      <c r="A126" s="47" t="s">
        <v>134</v>
      </c>
      <c r="B126" s="7" t="s">
        <v>178</v>
      </c>
      <c r="C126" s="29">
        <v>8094900</v>
      </c>
      <c r="D126" s="38">
        <v>0</v>
      </c>
      <c r="E126" s="28">
        <f>C126+D126</f>
        <v>8094900</v>
      </c>
      <c r="F126" s="58"/>
    </row>
    <row r="127" spans="1:6" s="63" customFormat="1" ht="24.75" customHeight="1">
      <c r="A127" s="18" t="s">
        <v>78</v>
      </c>
      <c r="B127" s="17" t="s">
        <v>79</v>
      </c>
      <c r="C127" s="34">
        <f>C128</f>
        <v>422742038.4</v>
      </c>
      <c r="D127" s="34">
        <f>D128</f>
        <v>0</v>
      </c>
      <c r="E127" s="34">
        <f>E128</f>
        <v>422742038.4</v>
      </c>
      <c r="F127" s="58"/>
    </row>
    <row r="128" spans="1:6" s="63" customFormat="1" ht="18.75">
      <c r="A128" s="4" t="s">
        <v>80</v>
      </c>
      <c r="B128" s="6" t="s">
        <v>81</v>
      </c>
      <c r="C128" s="35">
        <f>C129+C130+C131+C132+C133+C134+C135+C138+C141+C142+C143+C144+C145+C146+C147+C148+C149</f>
        <v>422742038.4</v>
      </c>
      <c r="D128" s="35">
        <f>D129+D130+D131+D132+D133+D134+D135+D138+D141+D142+D143+D144+D145+D146+D147+D148+D149</f>
        <v>0</v>
      </c>
      <c r="E128" s="35">
        <f>C128+D128</f>
        <v>422742038.4</v>
      </c>
      <c r="F128" s="58"/>
    </row>
    <row r="129" spans="1:6" s="63" customFormat="1" ht="99.75" customHeight="1">
      <c r="A129" s="4" t="s">
        <v>103</v>
      </c>
      <c r="B129" s="6" t="s">
        <v>81</v>
      </c>
      <c r="C129" s="25">
        <v>2643000</v>
      </c>
      <c r="D129" s="26">
        <v>0</v>
      </c>
      <c r="E129" s="25">
        <f>C129+D129</f>
        <v>2643000</v>
      </c>
      <c r="F129" s="58"/>
    </row>
    <row r="130" spans="1:6" s="63" customFormat="1" ht="99.75" customHeight="1">
      <c r="A130" s="4" t="s">
        <v>104</v>
      </c>
      <c r="B130" s="6" t="s">
        <v>81</v>
      </c>
      <c r="C130" s="25">
        <v>805200</v>
      </c>
      <c r="D130" s="30">
        <v>0</v>
      </c>
      <c r="E130" s="30">
        <f>E131+E132</f>
        <v>215256900</v>
      </c>
      <c r="F130" s="58"/>
    </row>
    <row r="131" spans="1:6" s="63" customFormat="1" ht="65.25" customHeight="1">
      <c r="A131" s="4" t="s">
        <v>213</v>
      </c>
      <c r="B131" s="6" t="s">
        <v>81</v>
      </c>
      <c r="C131" s="25">
        <v>881000</v>
      </c>
      <c r="D131" s="29">
        <v>0</v>
      </c>
      <c r="E131" s="28">
        <f aca="true" t="shared" si="8" ref="E131:E138">C131+D131</f>
        <v>881000</v>
      </c>
      <c r="F131" s="58"/>
    </row>
    <row r="132" spans="1:6" s="63" customFormat="1" ht="62.25" customHeight="1">
      <c r="A132" s="4" t="s">
        <v>105</v>
      </c>
      <c r="B132" s="6" t="s">
        <v>81</v>
      </c>
      <c r="C132" s="25">
        <v>214375900</v>
      </c>
      <c r="D132" s="29">
        <v>0</v>
      </c>
      <c r="E132" s="28">
        <f t="shared" si="8"/>
        <v>214375900</v>
      </c>
      <c r="F132" s="58"/>
    </row>
    <row r="133" spans="1:6" s="63" customFormat="1" ht="72" customHeight="1">
      <c r="A133" s="4" t="s">
        <v>210</v>
      </c>
      <c r="B133" s="6" t="s">
        <v>81</v>
      </c>
      <c r="C133" s="25">
        <v>182536400</v>
      </c>
      <c r="D133" s="25">
        <v>0</v>
      </c>
      <c r="E133" s="25">
        <f t="shared" si="8"/>
        <v>182536400</v>
      </c>
      <c r="F133" s="58"/>
    </row>
    <row r="134" spans="1:6" s="63" customFormat="1" ht="104.25" customHeight="1">
      <c r="A134" s="4" t="s">
        <v>106</v>
      </c>
      <c r="B134" s="6" t="s">
        <v>81</v>
      </c>
      <c r="C134" s="25">
        <v>1824750</v>
      </c>
      <c r="D134" s="25">
        <v>0</v>
      </c>
      <c r="E134" s="25">
        <f t="shared" si="8"/>
        <v>1824750</v>
      </c>
      <c r="F134" s="58"/>
    </row>
    <row r="135" spans="1:6" s="63" customFormat="1" ht="76.5" customHeight="1">
      <c r="A135" s="4" t="s">
        <v>162</v>
      </c>
      <c r="B135" s="6" t="s">
        <v>81</v>
      </c>
      <c r="C135" s="36">
        <f>C136+C137</f>
        <v>1679600</v>
      </c>
      <c r="D135" s="25">
        <v>0</v>
      </c>
      <c r="E135" s="25">
        <f t="shared" si="8"/>
        <v>1679600</v>
      </c>
      <c r="F135" s="58"/>
    </row>
    <row r="136" spans="1:6" s="63" customFormat="1" ht="34.5" customHeight="1">
      <c r="A136" s="47" t="s">
        <v>163</v>
      </c>
      <c r="B136" s="7" t="s">
        <v>81</v>
      </c>
      <c r="C136" s="28">
        <v>32800</v>
      </c>
      <c r="D136" s="25">
        <v>0</v>
      </c>
      <c r="E136" s="25">
        <f t="shared" si="8"/>
        <v>32800</v>
      </c>
      <c r="F136" s="58"/>
    </row>
    <row r="137" spans="1:6" s="63" customFormat="1" ht="36" customHeight="1">
      <c r="A137" s="47" t="s">
        <v>164</v>
      </c>
      <c r="B137" s="7" t="s">
        <v>81</v>
      </c>
      <c r="C137" s="28">
        <v>1646800</v>
      </c>
      <c r="D137" s="25">
        <v>0</v>
      </c>
      <c r="E137" s="25">
        <f t="shared" si="8"/>
        <v>1646800</v>
      </c>
      <c r="F137" s="58"/>
    </row>
    <row r="138" spans="1:6" s="63" customFormat="1" ht="96.75" customHeight="1">
      <c r="A138" s="4" t="s">
        <v>107</v>
      </c>
      <c r="B138" s="6" t="s">
        <v>81</v>
      </c>
      <c r="C138" s="30">
        <f>C139+C140</f>
        <v>2619800</v>
      </c>
      <c r="D138" s="25">
        <v>0</v>
      </c>
      <c r="E138" s="25">
        <f t="shared" si="8"/>
        <v>2619800</v>
      </c>
      <c r="F138" s="58"/>
    </row>
    <row r="139" spans="1:6" s="63" customFormat="1" ht="27" customHeight="1">
      <c r="A139" s="47" t="s">
        <v>97</v>
      </c>
      <c r="B139" s="7" t="s">
        <v>81</v>
      </c>
      <c r="C139" s="28">
        <v>17600</v>
      </c>
      <c r="D139" s="36">
        <f>D140+D141</f>
        <v>0</v>
      </c>
      <c r="E139" s="36">
        <f>E140+E141</f>
        <v>15200000</v>
      </c>
      <c r="F139" s="62"/>
    </row>
    <row r="140" spans="1:6" s="63" customFormat="1" ht="18.75">
      <c r="A140" s="47" t="s">
        <v>98</v>
      </c>
      <c r="B140" s="7" t="s">
        <v>81</v>
      </c>
      <c r="C140" s="28">
        <v>2602200</v>
      </c>
      <c r="D140" s="38">
        <v>0</v>
      </c>
      <c r="E140" s="28">
        <f>C140+D140</f>
        <v>2602200</v>
      </c>
      <c r="F140" s="62"/>
    </row>
    <row r="141" spans="1:6" s="63" customFormat="1" ht="45" customHeight="1">
      <c r="A141" s="4" t="s">
        <v>108</v>
      </c>
      <c r="B141" s="5" t="s">
        <v>81</v>
      </c>
      <c r="C141" s="25">
        <v>12597800</v>
      </c>
      <c r="D141" s="38">
        <v>0</v>
      </c>
      <c r="E141" s="28">
        <f>C141+D141</f>
        <v>12597800</v>
      </c>
      <c r="F141" s="67"/>
    </row>
    <row r="142" spans="1:6" s="63" customFormat="1" ht="54" customHeight="1">
      <c r="A142" s="4" t="s">
        <v>109</v>
      </c>
      <c r="B142" s="6" t="s">
        <v>81</v>
      </c>
      <c r="C142" s="25">
        <v>789000</v>
      </c>
      <c r="D142" s="30">
        <f>D143+D144</f>
        <v>0</v>
      </c>
      <c r="E142" s="30">
        <f>E143+E144</f>
        <v>22500</v>
      </c>
      <c r="F142" s="58"/>
    </row>
    <row r="143" spans="1:6" s="63" customFormat="1" ht="105" customHeight="1">
      <c r="A143" s="4" t="s">
        <v>165</v>
      </c>
      <c r="B143" s="6" t="s">
        <v>81</v>
      </c>
      <c r="C143" s="25">
        <v>6000</v>
      </c>
      <c r="D143" s="38">
        <v>0</v>
      </c>
      <c r="E143" s="28">
        <f aca="true" t="shared" si="9" ref="E143:E149">C143+D143</f>
        <v>6000</v>
      </c>
      <c r="F143" s="58"/>
    </row>
    <row r="144" spans="1:6" s="63" customFormat="1" ht="88.5" customHeight="1">
      <c r="A144" s="4" t="s">
        <v>96</v>
      </c>
      <c r="B144" s="6" t="s">
        <v>81</v>
      </c>
      <c r="C144" s="25">
        <v>16500</v>
      </c>
      <c r="D144" s="38">
        <v>0</v>
      </c>
      <c r="E144" s="28">
        <f t="shared" si="9"/>
        <v>16500</v>
      </c>
      <c r="F144" s="58"/>
    </row>
    <row r="145" spans="1:6" s="63" customFormat="1" ht="80.25" customHeight="1">
      <c r="A145" s="4" t="s">
        <v>136</v>
      </c>
      <c r="B145" s="6" t="s">
        <v>81</v>
      </c>
      <c r="C145" s="25">
        <v>529300</v>
      </c>
      <c r="D145" s="25">
        <v>0</v>
      </c>
      <c r="E145" s="25">
        <f t="shared" si="9"/>
        <v>529300</v>
      </c>
      <c r="F145" s="62"/>
    </row>
    <row r="146" spans="1:6" s="63" customFormat="1" ht="58.5" customHeight="1">
      <c r="A146" s="4" t="s">
        <v>240</v>
      </c>
      <c r="B146" s="6" t="s">
        <v>81</v>
      </c>
      <c r="C146" s="25">
        <v>17620</v>
      </c>
      <c r="D146" s="25">
        <v>0</v>
      </c>
      <c r="E146" s="25">
        <f t="shared" si="9"/>
        <v>17620</v>
      </c>
      <c r="F146" s="58"/>
    </row>
    <row r="147" spans="1:6" s="63" customFormat="1" ht="59.25" customHeight="1">
      <c r="A147" s="4" t="s">
        <v>239</v>
      </c>
      <c r="B147" s="6" t="s">
        <v>81</v>
      </c>
      <c r="C147" s="25">
        <v>509168.4</v>
      </c>
      <c r="D147" s="25">
        <v>0</v>
      </c>
      <c r="E147" s="25">
        <f t="shared" si="9"/>
        <v>509168.4</v>
      </c>
      <c r="F147" s="58"/>
    </row>
    <row r="148" spans="1:6" s="63" customFormat="1" ht="99" customHeight="1">
      <c r="A148" s="4" t="s">
        <v>140</v>
      </c>
      <c r="B148" s="6" t="s">
        <v>81</v>
      </c>
      <c r="C148" s="25">
        <v>837400</v>
      </c>
      <c r="D148" s="25">
        <v>0</v>
      </c>
      <c r="E148" s="25">
        <f t="shared" si="9"/>
        <v>837400</v>
      </c>
      <c r="F148" s="58"/>
    </row>
    <row r="149" spans="1:6" s="63" customFormat="1" ht="121.5" customHeight="1">
      <c r="A149" s="4" t="s">
        <v>264</v>
      </c>
      <c r="B149" s="6" t="s">
        <v>81</v>
      </c>
      <c r="C149" s="25">
        <v>73600</v>
      </c>
      <c r="D149" s="25">
        <v>0</v>
      </c>
      <c r="E149" s="25">
        <f t="shared" si="9"/>
        <v>73600</v>
      </c>
      <c r="F149" s="58"/>
    </row>
    <row r="150" spans="1:6" s="63" customFormat="1" ht="30.75" customHeight="1">
      <c r="A150" s="18" t="s">
        <v>82</v>
      </c>
      <c r="B150" s="20" t="s">
        <v>83</v>
      </c>
      <c r="C150" s="37">
        <f>C151+C153+C154</f>
        <v>10072</v>
      </c>
      <c r="D150" s="37">
        <f>D151+D153+D154</f>
        <v>0</v>
      </c>
      <c r="E150" s="37">
        <f aca="true" t="shared" si="10" ref="E150:E159">C150+D150</f>
        <v>10072</v>
      </c>
      <c r="F150" s="58"/>
    </row>
    <row r="151" spans="1:6" s="63" customFormat="1" ht="55.5" customHeight="1">
      <c r="A151" s="4" t="s">
        <v>121</v>
      </c>
      <c r="B151" s="6" t="s">
        <v>84</v>
      </c>
      <c r="C151" s="26">
        <v>10072</v>
      </c>
      <c r="D151" s="25">
        <v>0</v>
      </c>
      <c r="E151" s="25">
        <f t="shared" si="10"/>
        <v>10072</v>
      </c>
      <c r="F151" s="58"/>
    </row>
    <row r="152" spans="1:6" s="63" customFormat="1" ht="63.75" customHeight="1" hidden="1">
      <c r="A152" s="4" t="s">
        <v>207</v>
      </c>
      <c r="B152" s="6" t="s">
        <v>205</v>
      </c>
      <c r="C152" s="44">
        <v>0</v>
      </c>
      <c r="D152" s="45">
        <v>0</v>
      </c>
      <c r="E152" s="45">
        <f t="shared" si="10"/>
        <v>0</v>
      </c>
      <c r="F152" s="58"/>
    </row>
    <row r="153" spans="1:6" s="63" customFormat="1" ht="69" customHeight="1" hidden="1">
      <c r="A153" s="4" t="s">
        <v>255</v>
      </c>
      <c r="B153" s="6" t="s">
        <v>216</v>
      </c>
      <c r="C153" s="26">
        <v>0</v>
      </c>
      <c r="D153" s="25">
        <v>0</v>
      </c>
      <c r="E153" s="25">
        <f t="shared" si="10"/>
        <v>0</v>
      </c>
      <c r="F153" s="58"/>
    </row>
    <row r="154" spans="1:6" s="63" customFormat="1" ht="69" customHeight="1" hidden="1">
      <c r="A154" s="4" t="s">
        <v>254</v>
      </c>
      <c r="B154" s="6" t="s">
        <v>253</v>
      </c>
      <c r="C154" s="26">
        <v>0</v>
      </c>
      <c r="D154" s="25">
        <v>0</v>
      </c>
      <c r="E154" s="25">
        <f t="shared" si="10"/>
        <v>0</v>
      </c>
      <c r="F154" s="58"/>
    </row>
    <row r="155" spans="1:6" s="63" customFormat="1" ht="24.75" customHeight="1">
      <c r="A155" s="18" t="s">
        <v>114</v>
      </c>
      <c r="B155" s="20" t="s">
        <v>115</v>
      </c>
      <c r="C155" s="41">
        <f>C156</f>
        <v>88620000</v>
      </c>
      <c r="D155" s="46">
        <f>D156</f>
        <v>0</v>
      </c>
      <c r="E155" s="41">
        <f t="shared" si="10"/>
        <v>88620000</v>
      </c>
      <c r="F155" s="58"/>
    </row>
    <row r="156" spans="1:6" s="63" customFormat="1" ht="27" customHeight="1">
      <c r="A156" s="4" t="s">
        <v>116</v>
      </c>
      <c r="B156" s="6" t="s">
        <v>170</v>
      </c>
      <c r="C156" s="42">
        <v>88620000</v>
      </c>
      <c r="D156" s="25">
        <v>0</v>
      </c>
      <c r="E156" s="25">
        <f t="shared" si="10"/>
        <v>88620000</v>
      </c>
      <c r="F156" s="58"/>
    </row>
    <row r="157" spans="1:5" s="78" customFormat="1" ht="45.75" customHeight="1" hidden="1">
      <c r="A157" s="75" t="s">
        <v>176</v>
      </c>
      <c r="B157" s="76" t="s">
        <v>175</v>
      </c>
      <c r="C157" s="77">
        <f>C158+C159</f>
        <v>0</v>
      </c>
      <c r="D157" s="77">
        <f>D158+D159</f>
        <v>0</v>
      </c>
      <c r="E157" s="77">
        <f t="shared" si="10"/>
        <v>0</v>
      </c>
    </row>
    <row r="158" spans="1:6" s="78" customFormat="1" ht="46.5" customHeight="1" hidden="1">
      <c r="A158" s="79" t="s">
        <v>171</v>
      </c>
      <c r="B158" s="80" t="s">
        <v>173</v>
      </c>
      <c r="C158" s="81">
        <v>0</v>
      </c>
      <c r="D158" s="82">
        <v>0</v>
      </c>
      <c r="E158" s="82">
        <f t="shared" si="10"/>
        <v>0</v>
      </c>
      <c r="F158" s="83"/>
    </row>
    <row r="159" spans="1:5" s="78" customFormat="1" ht="42.75" customHeight="1" hidden="1">
      <c r="A159" s="79" t="s">
        <v>172</v>
      </c>
      <c r="B159" s="80" t="s">
        <v>174</v>
      </c>
      <c r="C159" s="81">
        <v>0</v>
      </c>
      <c r="D159" s="82">
        <v>0</v>
      </c>
      <c r="E159" s="82">
        <f t="shared" si="10"/>
        <v>0</v>
      </c>
    </row>
    <row r="160" spans="1:6" s="63" customFormat="1" ht="18.75">
      <c r="A160" s="60" t="s">
        <v>25</v>
      </c>
      <c r="B160" s="61"/>
      <c r="C160" s="46">
        <f>C10+C90</f>
        <v>1387715977.4</v>
      </c>
      <c r="D160" s="46">
        <f>D10+D90</f>
        <v>40326912</v>
      </c>
      <c r="E160" s="46">
        <f>E10+E90</f>
        <v>1428042889.4</v>
      </c>
      <c r="F160" s="58"/>
    </row>
    <row r="161" spans="1:5" s="63" customFormat="1" ht="15.75">
      <c r="A161" s="70"/>
      <c r="B161" s="70"/>
      <c r="C161" s="74"/>
      <c r="D161" s="74"/>
      <c r="E161" s="74"/>
    </row>
  </sheetData>
  <sheetProtection/>
  <mergeCells count="6">
    <mergeCell ref="A5:E5"/>
    <mergeCell ref="A6:E6"/>
    <mergeCell ref="A1:B1"/>
    <mergeCell ref="C1:E1"/>
    <mergeCell ref="A2:E2"/>
    <mergeCell ref="A3:E3"/>
  </mergeCells>
  <printOptions/>
  <pageMargins left="0.7874015748031497" right="0.3937007874015748" top="0.3937007874015748" bottom="0.3937007874015748" header="0" footer="0"/>
  <pageSetup fitToHeight="0" fitToWidth="1" horizontalDpi="600" verticalDpi="600" orientation="portrait" paperSize="9"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Анучина Л.П.</cp:lastModifiedBy>
  <cp:lastPrinted>2015-12-07T13:12:07Z</cp:lastPrinted>
  <dcterms:created xsi:type="dcterms:W3CDTF">2005-09-02T05:03:18Z</dcterms:created>
  <dcterms:modified xsi:type="dcterms:W3CDTF">2016-02-25T12:42:23Z</dcterms:modified>
  <cp:category/>
  <cp:version/>
  <cp:contentType/>
  <cp:contentStatus/>
</cp:coreProperties>
</file>